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ummary of order" sheetId="1" r:id="rId4"/>
    <sheet name="Allgäuholds" sheetId="2" r:id="rId5"/>
    <sheet name="Allgäu holds" sheetId="3" r:id="rId6"/>
    <sheet name="Pre Order - Evo Holds" sheetId="4" r:id="rId7"/>
  </sheets>
</workbook>
</file>

<file path=xl/sharedStrings.xml><?xml version="1.0" encoding="utf-8"?>
<sst xmlns="http://schemas.openxmlformats.org/spreadsheetml/2006/main" uniqueCount="650">
  <si>
    <t>Costumer:</t>
  </si>
  <si>
    <r>
      <rPr>
        <b val="1"/>
        <sz val="13"/>
        <color indexed="8"/>
        <rFont val="Helvetica"/>
      </rPr>
      <t xml:space="preserve">Muriel Sarkany </t>
    </r>
    <r>
      <rPr>
        <sz val="13"/>
        <color indexed="8"/>
        <rFont val="Helvetica"/>
      </rPr>
      <t xml:space="preserve">
</t>
    </r>
    <r>
      <rPr>
        <b val="1"/>
        <sz val="13"/>
        <color indexed="8"/>
        <rFont val="Helvetica"/>
      </rPr>
      <t>Bénélux distributor</t>
    </r>
    <r>
      <rPr>
        <sz val="13"/>
        <color indexed="8"/>
        <rFont val="Helvetica"/>
      </rPr>
      <t xml:space="preserve">
</t>
    </r>
    <r>
      <rPr>
        <b val="1"/>
        <sz val="13"/>
        <color indexed="8"/>
        <rFont val="Helvetica"/>
      </rPr>
      <t>0032 478 758 207</t>
    </r>
    <r>
      <rPr>
        <sz val="13"/>
        <color indexed="8"/>
        <rFont val="Helvetica"/>
      </rPr>
      <t xml:space="preserve">
</t>
    </r>
    <r>
      <rPr>
        <b val="1"/>
        <u val="single"/>
        <sz val="13"/>
        <color indexed="11"/>
        <rFont val="Helvetica"/>
      </rPr>
      <t>muriel.sarkany@hotmail.com</t>
    </r>
    <r>
      <rPr>
        <sz val="13"/>
        <color indexed="8"/>
        <rFont val="Helvetica Neue"/>
      </rPr>
      <t xml:space="preserve"> www.shopholds.com </t>
    </r>
  </si>
  <si>
    <t>Delivery address:</t>
  </si>
  <si>
    <t>DISCOUNT</t>
  </si>
  <si>
    <t>%</t>
  </si>
  <si>
    <t>Sum pieces</t>
  </si>
  <si>
    <t>Price              (without VAT)</t>
  </si>
  <si>
    <t>Allgaüholds</t>
  </si>
  <si>
    <t>Algaü holds</t>
  </si>
  <si>
    <t>Evo Holds</t>
  </si>
  <si>
    <t>Ready  Wood</t>
  </si>
  <si>
    <t xml:space="preserve">SUM </t>
  </si>
  <si>
    <t>SUM (no vat)</t>
  </si>
  <si>
    <t>VAT and delivery cost must be add</t>
  </si>
  <si>
    <t>Serie</t>
  </si>
  <si>
    <t>Name</t>
  </si>
  <si>
    <t>Nbr holds</t>
  </si>
  <si>
    <t>Weight    in kg</t>
  </si>
  <si>
    <t>Price                 (no vat)</t>
  </si>
  <si>
    <t>WHITE
RAL 9016</t>
  </si>
  <si>
    <t>YELLOW
RAL 1023</t>
  </si>
  <si>
    <t>ORANGE
RAL 2009</t>
  </si>
  <si>
    <t xml:space="preserve"> RED
RAL 3020</t>
  </si>
  <si>
    <t>LILA
RAL 4006</t>
  </si>
  <si>
    <t>BLEU
RAL 5015</t>
  </si>
  <si>
    <t>MINT
RAL 6034</t>
  </si>
  <si>
    <t>LIME
RAL 6018</t>
  </si>
  <si>
    <t>GREEN
RAL 6024</t>
  </si>
  <si>
    <t>LIGHT BROWN</t>
  </si>
  <si>
    <t>BROWN
RAL 8016</t>
  </si>
  <si>
    <t>GREY
RAL 7001</t>
  </si>
  <si>
    <t>BLACK
RAL 9017</t>
  </si>
  <si>
    <t>NEON
GREEN</t>
  </si>
  <si>
    <t>NEON
PINK</t>
  </si>
  <si>
    <t>NEON
YELLOW</t>
  </si>
  <si>
    <t>NEON
ORANGE</t>
  </si>
  <si>
    <t>Melange (+20%)</t>
  </si>
  <si>
    <t xml:space="preserve"> 2 Colors (+15%)</t>
  </si>
  <si>
    <t xml:space="preserve"> 3 Colors (+20%)</t>
  </si>
  <si>
    <t>Nbr Holds</t>
  </si>
  <si>
    <t>Total</t>
  </si>
  <si>
    <t>Biometrics</t>
  </si>
  <si>
    <t>AH-BMC13</t>
  </si>
  <si>
    <t>New</t>
  </si>
  <si>
    <t>Makro Jug - Hollowback</t>
  </si>
  <si>
    <t>AH-BMC02</t>
  </si>
  <si>
    <t>Jugs XL</t>
  </si>
  <si>
    <t>AH-BMC01</t>
  </si>
  <si>
    <t>Square Tubes</t>
  </si>
  <si>
    <t>AH-BMC07</t>
  </si>
  <si>
    <t>Incut M</t>
  </si>
  <si>
    <t>AH-BMC12</t>
  </si>
  <si>
    <t>Incut Edges</t>
  </si>
  <si>
    <t>AH-BMC06</t>
  </si>
  <si>
    <t>Tiles</t>
  </si>
  <si>
    <t>AH-BMC11</t>
  </si>
  <si>
    <t>Stacks</t>
  </si>
  <si>
    <t>NEU</t>
  </si>
  <si>
    <t>Stacks DUALTEX</t>
  </si>
  <si>
    <t>AH-BMC04</t>
  </si>
  <si>
    <t>Pinches L</t>
  </si>
  <si>
    <t>AH-BMC03</t>
  </si>
  <si>
    <t>Pinches Plus L #1</t>
  </si>
  <si>
    <t>AH-BMC08</t>
  </si>
  <si>
    <t>Pinches Plus L #2</t>
  </si>
  <si>
    <t>AH-BMC10</t>
  </si>
  <si>
    <t>Flat Sloper</t>
  </si>
  <si>
    <t>AH-BMC05</t>
  </si>
  <si>
    <t>Foot</t>
  </si>
  <si>
    <t>AH-BMC09</t>
  </si>
  <si>
    <t>Screw On</t>
  </si>
  <si>
    <t>Allgaü</t>
  </si>
  <si>
    <t>AH-ALG17</t>
  </si>
  <si>
    <t>Allgäu</t>
  </si>
  <si>
    <t>Direktional</t>
  </si>
  <si>
    <t>AH-ALG19</t>
  </si>
  <si>
    <t>Downclimb #1</t>
  </si>
  <si>
    <t>AH-ALG19p</t>
  </si>
  <si>
    <t>Downclimb #1 mit farbigem Pfeil</t>
  </si>
  <si>
    <t>AH-ALG22</t>
  </si>
  <si>
    <t>Trigon Screw On</t>
  </si>
  <si>
    <t>AH-ALG23</t>
  </si>
  <si>
    <t>Flat Screw On</t>
  </si>
  <si>
    <t>Comfy</t>
  </si>
  <si>
    <t>AH-ALG47</t>
  </si>
  <si>
    <t>Jugs L</t>
  </si>
  <si>
    <t>AH-ALG46</t>
  </si>
  <si>
    <t>Jugs M</t>
  </si>
  <si>
    <t>AH-ALG45</t>
  </si>
  <si>
    <t>Slopy Jugs XL</t>
  </si>
  <si>
    <t>AH-ALG54</t>
  </si>
  <si>
    <t>Flat Jugs XXL - Hollowback</t>
  </si>
  <si>
    <t>AH-ALG56</t>
  </si>
  <si>
    <t>Flat Jugs Mega - Hollowback</t>
  </si>
  <si>
    <t>AH-ALG53</t>
  </si>
  <si>
    <t>new</t>
  </si>
  <si>
    <t>Huecco XXL</t>
  </si>
  <si>
    <t>AH-ALG33</t>
  </si>
  <si>
    <t>Incut Edges L</t>
  </si>
  <si>
    <t>AH-ALG44</t>
  </si>
  <si>
    <t>Incut M-L</t>
  </si>
  <si>
    <t>AH-ALG50</t>
  </si>
  <si>
    <t>Long Incut Edges XL</t>
  </si>
  <si>
    <t>AH-ALG49</t>
  </si>
  <si>
    <t>Long Incut Edges L</t>
  </si>
  <si>
    <t>AH-ALG48</t>
  </si>
  <si>
    <t>Long Incut Edges M</t>
  </si>
  <si>
    <t>AH-ALG51</t>
  </si>
  <si>
    <t>Long Flat Edges XL</t>
  </si>
  <si>
    <t>AH-ALG59</t>
  </si>
  <si>
    <t>Boomerangs XL</t>
  </si>
  <si>
    <t>AH-ALG60</t>
  </si>
  <si>
    <t>Boomerangs XXL</t>
  </si>
  <si>
    <t>AH-ALG31</t>
  </si>
  <si>
    <t>Flat Edges XL-XXL - Hollowback</t>
  </si>
  <si>
    <t>AH-ALG32</t>
  </si>
  <si>
    <t>Edges L-XL - Hollowback</t>
  </si>
  <si>
    <t>AH-ALG34</t>
  </si>
  <si>
    <t>Flat Edges M-L</t>
  </si>
  <si>
    <t>AH-ALG35</t>
  </si>
  <si>
    <t>Flat Edges S-M</t>
  </si>
  <si>
    <t>AH-ALG27</t>
  </si>
  <si>
    <t>Screw On Edges S-M</t>
  </si>
  <si>
    <t>AH-ALG58</t>
  </si>
  <si>
    <t>Banana Sloper XXL - Hollowback</t>
  </si>
  <si>
    <t>AH-ALG38</t>
  </si>
  <si>
    <t>Edgy Sloper XXL - Hollowback</t>
  </si>
  <si>
    <t>AH-ALG36</t>
  </si>
  <si>
    <t>Sloper XL</t>
  </si>
  <si>
    <t>AH-ALG30</t>
  </si>
  <si>
    <t>Sloper L</t>
  </si>
  <si>
    <t>AH-ALG26</t>
  </si>
  <si>
    <t>Mega Pinches - Hollowback</t>
  </si>
  <si>
    <t>AH-ALG39</t>
  </si>
  <si>
    <t>Pinches XXL - Hollowback</t>
  </si>
  <si>
    <t>AH-ALG37</t>
  </si>
  <si>
    <t>Wings - Hollowback</t>
  </si>
  <si>
    <t>AH-ALG55</t>
  </si>
  <si>
    <t>Pinches XL - Hollowback</t>
  </si>
  <si>
    <t>AH-ALG52</t>
  </si>
  <si>
    <t>Edges XS</t>
  </si>
  <si>
    <t>AH-ALG28</t>
  </si>
  <si>
    <t>AH-ALG29</t>
  </si>
  <si>
    <t>Screw On XS-S</t>
  </si>
  <si>
    <t>AH-ALG57</t>
  </si>
  <si>
    <t>AH-ALG40</t>
  </si>
  <si>
    <t>Comfy - Mega Slopy Edge - Hollowback</t>
  </si>
  <si>
    <t>AH-ALG41</t>
  </si>
  <si>
    <t>Comfy - Mega Sloper - Hollowback</t>
  </si>
  <si>
    <t>AH-ALG42</t>
  </si>
  <si>
    <t>Comfy - Mega Slopy Lip - Hollowback</t>
  </si>
  <si>
    <t>AH-ALG43</t>
  </si>
  <si>
    <t>Comfy - Slopy Lips XXL - Hollowback</t>
  </si>
  <si>
    <t>Konglomerat</t>
  </si>
  <si>
    <t>AH-KGL18</t>
  </si>
  <si>
    <t>Mega Sloper - Hollowback</t>
  </si>
  <si>
    <t>AH-KGL23</t>
  </si>
  <si>
    <t xml:space="preserve">Super Jugs </t>
  </si>
  <si>
    <t>AH-KGL08</t>
  </si>
  <si>
    <t>Roofjugs</t>
  </si>
  <si>
    <t>AH-KGL16</t>
  </si>
  <si>
    <t>Jugs L #2</t>
  </si>
  <si>
    <t>AH-KGL22</t>
  </si>
  <si>
    <t>AH-KGL12</t>
  </si>
  <si>
    <t>Incut Edges M</t>
  </si>
  <si>
    <t>AH-KGL01</t>
  </si>
  <si>
    <t>Edges S</t>
  </si>
  <si>
    <t>AH-KGL10</t>
  </si>
  <si>
    <t>Edges S #2</t>
  </si>
  <si>
    <t>AH-KGL19</t>
  </si>
  <si>
    <t>AH-KGL17</t>
  </si>
  <si>
    <t>Sloper XL - Hollowback</t>
  </si>
  <si>
    <t>AH-KGL14</t>
  </si>
  <si>
    <t>Sloper</t>
  </si>
  <si>
    <t>AH-KGL07</t>
  </si>
  <si>
    <t>Pinches XL</t>
  </si>
  <si>
    <t>AH-KGL24</t>
  </si>
  <si>
    <t>Mega Foot/Sloper M</t>
  </si>
  <si>
    <t>AH-KGL21</t>
  </si>
  <si>
    <t>Big Foot</t>
  </si>
  <si>
    <t>AH-KGL02</t>
  </si>
  <si>
    <t>AH-KGL20</t>
  </si>
  <si>
    <t>Flat Foot</t>
  </si>
  <si>
    <t>AH-KGL15</t>
  </si>
  <si>
    <t>Mega Sloper - GFK</t>
  </si>
  <si>
    <t>Sandstein</t>
  </si>
  <si>
    <t>AH-SST27</t>
  </si>
  <si>
    <t>AH-SST20</t>
  </si>
  <si>
    <t>AH-SST13</t>
  </si>
  <si>
    <t>AH-SST04</t>
  </si>
  <si>
    <t>Huecos XXL</t>
  </si>
  <si>
    <t>AH-SST05</t>
  </si>
  <si>
    <t>Huecos XL</t>
  </si>
  <si>
    <t>AH-SST10</t>
  </si>
  <si>
    <t>Edges/Incuts XL</t>
  </si>
  <si>
    <t>AH-SST14</t>
  </si>
  <si>
    <t>AH-SST01</t>
  </si>
  <si>
    <t>Edges L</t>
  </si>
  <si>
    <t>AH-SST07</t>
  </si>
  <si>
    <t>Edges L #2</t>
  </si>
  <si>
    <t>AH-SST32</t>
  </si>
  <si>
    <t>AH-SST08</t>
  </si>
  <si>
    <t>Mini Edges</t>
  </si>
  <si>
    <t>AH-SST09</t>
  </si>
  <si>
    <t>Micro Edges</t>
  </si>
  <si>
    <t>AH-SST28</t>
  </si>
  <si>
    <t>Ledges XL - Hollowback</t>
  </si>
  <si>
    <t>AH-SST29</t>
  </si>
  <si>
    <t>Long Ledges XXL - Hollowback</t>
  </si>
  <si>
    <t>AH-SST25</t>
  </si>
  <si>
    <t>AH-SST03</t>
  </si>
  <si>
    <t>Pinches XXL</t>
  </si>
  <si>
    <t>AH-SST02</t>
  </si>
  <si>
    <t>AH-SST22</t>
  </si>
  <si>
    <t>Pinches M</t>
  </si>
  <si>
    <t>AH-SST26</t>
  </si>
  <si>
    <t>Sloper XXL – Hollowback</t>
  </si>
  <si>
    <t>AH-SST15</t>
  </si>
  <si>
    <t>AH-SST12</t>
  </si>
  <si>
    <t>Sloper M</t>
  </si>
  <si>
    <t>AH-SST16</t>
  </si>
  <si>
    <t>Discs</t>
  </si>
  <si>
    <t>AH-SST06</t>
  </si>
  <si>
    <t>Pockets XL</t>
  </si>
  <si>
    <t>AH-SST31</t>
  </si>
  <si>
    <t>AH-SST11</t>
  </si>
  <si>
    <t>AH-SST30</t>
  </si>
  <si>
    <t>AH-SST21</t>
  </si>
  <si>
    <t>AH-SST19</t>
  </si>
  <si>
    <t>Lip - Super Volume</t>
  </si>
  <si>
    <t>AH-SST18</t>
  </si>
  <si>
    <t>Crack #1 - Super Volume</t>
  </si>
  <si>
    <t>AH-SST23</t>
  </si>
  <si>
    <t>Crack #2 - Super Volume</t>
  </si>
  <si>
    <t>Herzl</t>
  </si>
  <si>
    <t>AH-HRZ08</t>
  </si>
  <si>
    <t>AH-HRZ09</t>
  </si>
  <si>
    <t>Mega Jug - Hollowback</t>
  </si>
  <si>
    <t>AH-HRZ01</t>
  </si>
  <si>
    <t>Jugs</t>
  </si>
  <si>
    <t>AH-HRZ10</t>
  </si>
  <si>
    <t>Slopy Jug - Hollowback</t>
  </si>
  <si>
    <t>AH-HRZ04</t>
  </si>
  <si>
    <t>AH-HRZ02</t>
  </si>
  <si>
    <t>Edges</t>
  </si>
  <si>
    <t>AH-HRZ03</t>
  </si>
  <si>
    <t>Slopy Edges</t>
  </si>
  <si>
    <t>AH-HRZ05</t>
  </si>
  <si>
    <t>Pockets</t>
  </si>
  <si>
    <t>AH-HRZ14</t>
  </si>
  <si>
    <t>AH-HRZ06</t>
  </si>
  <si>
    <t>AH-HRZ13</t>
  </si>
  <si>
    <t>AH-HRZ07</t>
  </si>
  <si>
    <t>Doppelherz</t>
  </si>
  <si>
    <t>AH-HRZ11</t>
  </si>
  <si>
    <t>Super Sloper</t>
  </si>
  <si>
    <t>AH-HRZ12</t>
  </si>
  <si>
    <t>Big Heart - GFK</t>
  </si>
  <si>
    <t>Dune</t>
  </si>
  <si>
    <t>AH-DUN42</t>
  </si>
  <si>
    <t>Makro Jugs - Hollowback</t>
  </si>
  <si>
    <t>AH-DUN43</t>
  </si>
  <si>
    <t>Makro Incuts - Hollowback</t>
  </si>
  <si>
    <t>AH-DUN27</t>
  </si>
  <si>
    <t>AH-DUN25</t>
  </si>
  <si>
    <t>AH-DUN26</t>
  </si>
  <si>
    <t>AH-DUN28</t>
  </si>
  <si>
    <t>AH-DUN39</t>
  </si>
  <si>
    <t>Huecos XXL - Hollowback</t>
  </si>
  <si>
    <t>AH-DUN40</t>
  </si>
  <si>
    <t>Huecos Mega - Hollowback</t>
  </si>
  <si>
    <t>AH-DUN15</t>
  </si>
  <si>
    <t>Big Lips - Hollowback</t>
  </si>
  <si>
    <t>AH-DUN18</t>
  </si>
  <si>
    <t>Magic Mushrooms - Hollowback</t>
  </si>
  <si>
    <t>AH-DUN19</t>
  </si>
  <si>
    <t>AH-DUN02</t>
  </si>
  <si>
    <t xml:space="preserve">Fusion Edges </t>
  </si>
  <si>
    <t>AH-DUN30</t>
  </si>
  <si>
    <t>Fusion Incut  Edges</t>
  </si>
  <si>
    <t>AH-DUN04</t>
  </si>
  <si>
    <t>AH-DUN33</t>
  </si>
  <si>
    <t>AH-DUN34</t>
  </si>
  <si>
    <t>AH-DUN35</t>
  </si>
  <si>
    <t>Incut Edges S</t>
  </si>
  <si>
    <t>AH-DUN36</t>
  </si>
  <si>
    <t>Incut Pinches XL</t>
  </si>
  <si>
    <t>AH-DUN21</t>
  </si>
  <si>
    <t>Flat Edges L</t>
  </si>
  <si>
    <t>AH-DUN22</t>
  </si>
  <si>
    <t>Screw On Flat Edges S - L</t>
  </si>
  <si>
    <t>AH-DUN31</t>
  </si>
  <si>
    <t>Screw On Incut Edges</t>
  </si>
  <si>
    <t>AH-DUN01</t>
  </si>
  <si>
    <t>Lips</t>
  </si>
  <si>
    <t>AH-DUN03</t>
  </si>
  <si>
    <t>Flat Lips</t>
  </si>
  <si>
    <t>AH-DUN12</t>
  </si>
  <si>
    <t>Ledges XXL - Hollowback</t>
  </si>
  <si>
    <t>AH-DUN24</t>
  </si>
  <si>
    <t>Flat Ledges - Hollowback</t>
  </si>
  <si>
    <t>AH-DUN11</t>
  </si>
  <si>
    <t>AH-DUN20</t>
  </si>
  <si>
    <t>Long Flat Edges XL - Hollowback</t>
  </si>
  <si>
    <t>AH-DUN41</t>
  </si>
  <si>
    <t>AH-DUN37</t>
  </si>
  <si>
    <t>AH-DUN38</t>
  </si>
  <si>
    <t>AH-DUN07</t>
  </si>
  <si>
    <t>Space Ships XL - Hollowback</t>
  </si>
  <si>
    <t>AH-DUN06</t>
  </si>
  <si>
    <t>Space Ships L - Hollowback</t>
  </si>
  <si>
    <t>AH-DUN23</t>
  </si>
  <si>
    <t>Sloper L - XL - Hollowback</t>
  </si>
  <si>
    <t>AH-DUN29</t>
  </si>
  <si>
    <t>AH-DUN08</t>
  </si>
  <si>
    <t>Mini Slopy Edges</t>
  </si>
  <si>
    <t>AH-DUN32</t>
  </si>
  <si>
    <t>AH-DUN13</t>
  </si>
  <si>
    <t>AH-DUN09</t>
  </si>
  <si>
    <t>Pebbles S</t>
  </si>
  <si>
    <t>AH-DUN10</t>
  </si>
  <si>
    <t>Pebbles Screw On</t>
  </si>
  <si>
    <t>AH-DUN14</t>
  </si>
  <si>
    <t>Screw On Micro Edges</t>
  </si>
  <si>
    <t>Delta</t>
  </si>
  <si>
    <t>AH-DLT12</t>
  </si>
  <si>
    <t>AH-DLT04</t>
  </si>
  <si>
    <t>AH-DLT05</t>
  </si>
  <si>
    <t>Flat Incut Edges</t>
  </si>
  <si>
    <t>AH-DLT03</t>
  </si>
  <si>
    <t>Flat Edges XL - Hollowback</t>
  </si>
  <si>
    <t>AH-DLT02</t>
  </si>
  <si>
    <t>AH-DLT10</t>
  </si>
  <si>
    <t>Straight Edges</t>
  </si>
  <si>
    <t>AH-DLT07</t>
  </si>
  <si>
    <t>Blocked Edges</t>
  </si>
  <si>
    <t>AH-DLT08</t>
  </si>
  <si>
    <t>Screw On Straight Edges</t>
  </si>
  <si>
    <t>AH-DLT09</t>
  </si>
  <si>
    <t>Screw On Curved Edges</t>
  </si>
  <si>
    <t>AH-DLT01</t>
  </si>
  <si>
    <t>AH-DLT11</t>
  </si>
  <si>
    <t>Sloper M-L</t>
  </si>
  <si>
    <t>AH-DLT06</t>
  </si>
  <si>
    <t>Granit</t>
  </si>
  <si>
    <t>AH-GRA16</t>
  </si>
  <si>
    <t>Makro Ledges - Hollowback</t>
  </si>
  <si>
    <t>AH-GRA06</t>
  </si>
  <si>
    <t>AH-GRA17</t>
  </si>
  <si>
    <t>AH-GRA01</t>
  </si>
  <si>
    <t>Incut Edges XL</t>
  </si>
  <si>
    <t>AH-GRA02</t>
  </si>
  <si>
    <t>AH-GRA18</t>
  </si>
  <si>
    <t>AH-GRA07</t>
  </si>
  <si>
    <t>Screw On Incut Edges XS</t>
  </si>
  <si>
    <t>AH-GRA03</t>
  </si>
  <si>
    <t>Edges XL</t>
  </si>
  <si>
    <t>AH-GRA04</t>
  </si>
  <si>
    <t>AH-GRA08</t>
  </si>
  <si>
    <t>Edges M</t>
  </si>
  <si>
    <t>AH-GRA09</t>
  </si>
  <si>
    <t>Slopy Edges XL</t>
  </si>
  <si>
    <t>AH-GRA10</t>
  </si>
  <si>
    <t>Slopy Edges L</t>
  </si>
  <si>
    <t>AH-GRA11</t>
  </si>
  <si>
    <t>Slopy Edges M</t>
  </si>
  <si>
    <t>AH-GRA14</t>
  </si>
  <si>
    <t>Screw On Slopy Edges XS</t>
  </si>
  <si>
    <t>AH-GRA12</t>
  </si>
  <si>
    <t>AH-GRA13</t>
  </si>
  <si>
    <t>AH-GRA05</t>
  </si>
  <si>
    <t>AH-GRA15</t>
  </si>
  <si>
    <t>Micro Screw Ons</t>
  </si>
  <si>
    <t>Liquid Sand</t>
  </si>
  <si>
    <t>AH-LS01</t>
  </si>
  <si>
    <t>Roof Jugs XL</t>
  </si>
  <si>
    <t>AH-LS02</t>
  </si>
  <si>
    <t>Roof Jugs L</t>
  </si>
  <si>
    <t>AH-LS03</t>
  </si>
  <si>
    <t>AH-LS04</t>
  </si>
  <si>
    <t>Open Jugs L</t>
  </si>
  <si>
    <t>AH-LS05</t>
  </si>
  <si>
    <t>Positive Edges L</t>
  </si>
  <si>
    <t>AH-LS06</t>
  </si>
  <si>
    <t>Positive Edges M</t>
  </si>
  <si>
    <t>AH-LS07</t>
  </si>
  <si>
    <t>Positive Edges S</t>
  </si>
  <si>
    <t>AH-LS08</t>
  </si>
  <si>
    <t>Round Edges XXL</t>
  </si>
  <si>
    <t>AH-LS09</t>
  </si>
  <si>
    <t>Round Edges L</t>
  </si>
  <si>
    <t>AH-LS10</t>
  </si>
  <si>
    <t>Round Incut Edges M (Edges M)</t>
  </si>
  <si>
    <t>AH-LS11</t>
  </si>
  <si>
    <t>AH-LS12</t>
  </si>
  <si>
    <t>AH-LS20</t>
  </si>
  <si>
    <t>Sloper XXL - Hollowback</t>
  </si>
  <si>
    <t>AH-LS13</t>
  </si>
  <si>
    <t>AH-LS14</t>
  </si>
  <si>
    <t>AH-LS15</t>
  </si>
  <si>
    <t>Pocket L</t>
  </si>
  <si>
    <t>AH-LS16</t>
  </si>
  <si>
    <t>AH-LS17</t>
  </si>
  <si>
    <t>AH-LS18</t>
  </si>
  <si>
    <t>Small Foot</t>
  </si>
  <si>
    <t>AH-LS19</t>
  </si>
  <si>
    <t>Mini Screw Ons</t>
  </si>
  <si>
    <t>#Allgäuholz</t>
  </si>
  <si>
    <t>Size (mm)</t>
  </si>
  <si>
    <t>Price           (not vat)</t>
  </si>
  <si>
    <t>Nbre Holds</t>
  </si>
  <si>
    <t>Triangles</t>
  </si>
  <si>
    <t>AH-AZ01</t>
  </si>
  <si>
    <t>Triangles  Macro Ledge (type F)</t>
  </si>
  <si>
    <t>810x245</t>
  </si>
  <si>
    <t>AH-AZ02</t>
  </si>
  <si>
    <t>Triangles  XXXL Flat Ledge (typ E)</t>
  </si>
  <si>
    <t>615x245</t>
  </si>
  <si>
    <t>AH-AZ03</t>
  </si>
  <si>
    <t>Triangles XXL sym Edge  (type C)</t>
  </si>
  <si>
    <t>Flat Incut Edges S-M</t>
  </si>
  <si>
    <t>370×370</t>
  </si>
  <si>
    <t>AH-AZ04</t>
  </si>
  <si>
    <t>Triangles XL asym Edge  (type D)</t>
  </si>
  <si>
    <t>300x251</t>
  </si>
  <si>
    <t>AH-AZ05</t>
  </si>
  <si>
    <t>Triangles XL sym Edge  (type B)</t>
  </si>
  <si>
    <t>Slopy Edges S-M</t>
  </si>
  <si>
    <t>300×300</t>
  </si>
  <si>
    <t>AH-AZ06</t>
  </si>
  <si>
    <t>Triangles L sym Edge  (type A)</t>
  </si>
  <si>
    <t>?</t>
  </si>
  <si>
    <t>20x200</t>
  </si>
  <si>
    <t>AH-AZ07</t>
  </si>
  <si>
    <t>Triangles L bad Sloper  asym (type G)</t>
  </si>
  <si>
    <t>360x220</t>
  </si>
  <si>
    <t>AH-AZ08</t>
  </si>
  <si>
    <t>Triangles L bad Sloper  (type H)</t>
  </si>
  <si>
    <t>265x265</t>
  </si>
  <si>
    <t>AH-AZ09</t>
  </si>
  <si>
    <t>Triangles M bad Sloper  (type G)</t>
  </si>
  <si>
    <t>170x170</t>
  </si>
  <si>
    <t>AH-AZ10</t>
  </si>
  <si>
    <t>AH-AZ11</t>
  </si>
  <si>
    <t>AH-AZ12</t>
  </si>
  <si>
    <t>AH-AZ13</t>
  </si>
  <si>
    <t>Globe</t>
  </si>
  <si>
    <t>AH-AZ15</t>
  </si>
  <si>
    <t>1/3 Globe XL</t>
  </si>
  <si>
    <t xml:space="preserve"> D=250mm x 95mm</t>
  </si>
  <si>
    <t>AH-AZ16</t>
  </si>
  <si>
    <t>1/3 Globe L1</t>
  </si>
  <si>
    <t>D=210mm x 75mm</t>
  </si>
  <si>
    <t>AH-AZ17</t>
  </si>
  <si>
    <t>1/3 Globe L2</t>
  </si>
  <si>
    <t>D=170mm x 50mm</t>
  </si>
  <si>
    <t>AH-AZ18</t>
  </si>
  <si>
    <t>1/3 Globe M</t>
  </si>
  <si>
    <t>D=130mm x 50mm</t>
  </si>
  <si>
    <t>AH-AZ19</t>
  </si>
  <si>
    <t>Slice XL</t>
  </si>
  <si>
    <t>D=270mm x 100mm</t>
  </si>
  <si>
    <t>AH-AZ20</t>
  </si>
  <si>
    <t>AH-AZ21</t>
  </si>
  <si>
    <t>AH-AZ22</t>
  </si>
  <si>
    <t>AH-AZ23</t>
  </si>
  <si>
    <t>AH-AZ24</t>
  </si>
  <si>
    <t>Boomerang</t>
  </si>
  <si>
    <t>AH-AZ25</t>
  </si>
  <si>
    <t>Boomerangs XXXL Slopy Ledge (type A)</t>
  </si>
  <si>
    <t>865x210</t>
  </si>
  <si>
    <t>AH-AZ26</t>
  </si>
  <si>
    <t>Boomerangs XXXL Edge (type B)</t>
  </si>
  <si>
    <t>AH-AZ27</t>
  </si>
  <si>
    <t>Boomerangs XXXL Flat Ledge (type C)</t>
  </si>
  <si>
    <t>615×245</t>
  </si>
  <si>
    <t>AH-AZ28</t>
  </si>
  <si>
    <t>Boomerangs XXL (type D)</t>
  </si>
  <si>
    <t>AH-AZ29</t>
  </si>
  <si>
    <t>Boomerangs XL (type E)</t>
  </si>
  <si>
    <t>540x210</t>
  </si>
  <si>
    <t>AH-AZ30</t>
  </si>
  <si>
    <t>Boomerangs XL (type F)</t>
  </si>
  <si>
    <t>440x150</t>
  </si>
  <si>
    <t>AH-AZ31</t>
  </si>
  <si>
    <t>Boomerangs L  (type G)</t>
  </si>
  <si>
    <t>360x150</t>
  </si>
  <si>
    <t>AH-AZ32</t>
  </si>
  <si>
    <t>AH-AZ33</t>
  </si>
  <si>
    <t>AH-AZ34</t>
  </si>
  <si>
    <t>AH-AZ35</t>
  </si>
  <si>
    <t>AH-AZ36</t>
  </si>
  <si>
    <t>Pinches</t>
  </si>
  <si>
    <t>AH-AZ40</t>
  </si>
  <si>
    <t>Pinch XXL - 1 - 70/65</t>
  </si>
  <si>
    <t>90x10x8 - 70°/65°</t>
  </si>
  <si>
    <t>AH-AZ41</t>
  </si>
  <si>
    <t>Pinch XXL - 2 - 75/60</t>
  </si>
  <si>
    <t>90x10x8 - 75°/60°</t>
  </si>
  <si>
    <t>AH-AZ42</t>
  </si>
  <si>
    <t>Pinch XL 1 - 70/70</t>
  </si>
  <si>
    <t>28,5x10x8 - 70°/70°</t>
  </si>
  <si>
    <t>AH-AZ43</t>
  </si>
  <si>
    <t>Pinch XL 2 - 80/70</t>
  </si>
  <si>
    <t>28,5x10x8 - 80°/70°</t>
  </si>
  <si>
    <t>AH-AZ44</t>
  </si>
  <si>
    <t>Pinch XL 3 - 80/60</t>
  </si>
  <si>
    <t>28,5x10x8 - 80°/60°</t>
  </si>
  <si>
    <t>AH-AZ45</t>
  </si>
  <si>
    <t>Pinch XL 4 - 70/70</t>
  </si>
  <si>
    <t>28,5x12x8 - 70°/70°</t>
  </si>
  <si>
    <t>AH-AZ46</t>
  </si>
  <si>
    <t>Pinch XL 5 - 80/60</t>
  </si>
  <si>
    <t>28,5x12x8 - 80°/60°</t>
  </si>
  <si>
    <t>AH-AZ47</t>
  </si>
  <si>
    <t>Pinch XL 6 - 80/50</t>
  </si>
  <si>
    <t>28,5x12x8 - 80°/50°</t>
  </si>
  <si>
    <t>AH-AZ48</t>
  </si>
  <si>
    <t>Pinch Foot - A</t>
  </si>
  <si>
    <t>9x6x2,5 - 75°/55°</t>
  </si>
  <si>
    <t>AH-AZ49</t>
  </si>
  <si>
    <t>Pinch Foot - B</t>
  </si>
  <si>
    <t>12x6x3 - 75°/55°</t>
  </si>
  <si>
    <t>AH-AZ50</t>
  </si>
  <si>
    <t>Pinch Foot - C</t>
  </si>
  <si>
    <t>15x6x3 - 75°/55°</t>
  </si>
  <si>
    <t>AH-AZ200</t>
  </si>
  <si>
    <t xml:space="preserve">individueller Brennstempel </t>
  </si>
  <si>
    <t>80x50mm</t>
  </si>
  <si>
    <t>AH-AZ201</t>
  </si>
  <si>
    <t>15x15mm</t>
  </si>
  <si>
    <t xml:space="preserve">Bestellfomular 22.11.2022
PREORDER
</t>
  </si>
  <si>
    <t>Weight     in kg</t>
  </si>
  <si>
    <t>Total holds</t>
  </si>
  <si>
    <t>Drops</t>
  </si>
  <si>
    <t>EVO-Drop08</t>
  </si>
  <si>
    <t>Jug Macro</t>
  </si>
  <si>
    <t>EVO-Drop09</t>
  </si>
  <si>
    <t xml:space="preserve">Jugs XXL </t>
  </si>
  <si>
    <t>EVO-Drop10</t>
  </si>
  <si>
    <t xml:space="preserve">Jugs XL </t>
  </si>
  <si>
    <t>EVO-Drop11</t>
  </si>
  <si>
    <t>EVO-Drop12</t>
  </si>
  <si>
    <t>EVO-Drop13</t>
  </si>
  <si>
    <t>Jugs S</t>
  </si>
  <si>
    <t>EVO-Drop14</t>
  </si>
  <si>
    <t>Jugs XS  Screw On</t>
  </si>
  <si>
    <t>EVO-Drop01</t>
  </si>
  <si>
    <t>Incut Macro</t>
  </si>
  <si>
    <t>EVO-Drop02</t>
  </si>
  <si>
    <t xml:space="preserve">Incuts XXL </t>
  </si>
  <si>
    <t>EVO-Drop03</t>
  </si>
  <si>
    <t xml:space="preserve">Incuts XL </t>
  </si>
  <si>
    <t>EVO-Drop04</t>
  </si>
  <si>
    <t>Incuts L</t>
  </si>
  <si>
    <t>EVO-Drop05</t>
  </si>
  <si>
    <t>Incuts M</t>
  </si>
  <si>
    <t>EVO-Drop06</t>
  </si>
  <si>
    <t>Incuts S</t>
  </si>
  <si>
    <t>EVO-Drop07</t>
  </si>
  <si>
    <t>Incuts XS  Screw On</t>
  </si>
  <si>
    <t>EVO-Drop15</t>
  </si>
  <si>
    <t>Sloper Macro</t>
  </si>
  <si>
    <t>EVO-Drop16</t>
  </si>
  <si>
    <t xml:space="preserve">Sloper XXL </t>
  </si>
  <si>
    <t>EVO-Drop17</t>
  </si>
  <si>
    <t xml:space="preserve">Sloper XL </t>
  </si>
  <si>
    <t>EVO-Drop18</t>
  </si>
  <si>
    <t>EVO-Drop19</t>
  </si>
  <si>
    <t>EVO-Drop20</t>
  </si>
  <si>
    <t>Sloper S / Big Foot</t>
  </si>
  <si>
    <t>EVO-Drop21</t>
  </si>
  <si>
    <t>Spheres</t>
  </si>
  <si>
    <t>EVO-Sph01</t>
  </si>
  <si>
    <t>Spheres XS - flat (50mm)</t>
  </si>
  <si>
    <t>EVO-Sph02</t>
  </si>
  <si>
    <t>Spheres XS - medium (50mm)</t>
  </si>
  <si>
    <t>EVO-Sph03</t>
  </si>
  <si>
    <t>Spheres XS - big (50mm)</t>
  </si>
  <si>
    <t>EVO-Sph04</t>
  </si>
  <si>
    <t>Spheres S - flat (75mm)</t>
  </si>
  <si>
    <t>EVO-Sph05</t>
  </si>
  <si>
    <t>Spheres S - medium (75mm)</t>
  </si>
  <si>
    <t>EVO-Sph06</t>
  </si>
  <si>
    <t>Spheres S - big (75mm)</t>
  </si>
  <si>
    <t>EVO-Sph07</t>
  </si>
  <si>
    <t>Spheres M - flat (100mm)</t>
  </si>
  <si>
    <t>EVO-Sph08</t>
  </si>
  <si>
    <t>Spheres M - medium (100-125mm)</t>
  </si>
  <si>
    <t>EVO-Sph09</t>
  </si>
  <si>
    <t>Spheres M - big (100-125mm)</t>
  </si>
  <si>
    <t>EVO-Sph10</t>
  </si>
  <si>
    <t>Spheres L - flat (150-200mm)</t>
  </si>
  <si>
    <t>EVO-Sph11</t>
  </si>
  <si>
    <t>Spheres L - medium (150-200mm)</t>
  </si>
  <si>
    <t>EVO-Sph12</t>
  </si>
  <si>
    <t>Spheres L - big (150-200mm)</t>
  </si>
  <si>
    <t>EVO-Sph13</t>
  </si>
  <si>
    <t>Spheres XL - flat #1 (250mm)</t>
  </si>
  <si>
    <t>EVO-Sph14</t>
  </si>
  <si>
    <t>Spheres XL - medium #1 (250mm)</t>
  </si>
  <si>
    <t>EVO-Sph15</t>
  </si>
  <si>
    <t>Spheres XL - big #1 (250mm)</t>
  </si>
  <si>
    <t>EVO-Sph16</t>
  </si>
  <si>
    <t>Spheres XL - flat #2 (300mm)</t>
  </si>
  <si>
    <t>EVO-Sph17</t>
  </si>
  <si>
    <t>Spheres XL - medium #2 (300mm)</t>
  </si>
  <si>
    <t>EVO-Sph18</t>
  </si>
  <si>
    <t>Spheres XL - big #2  (300mm)</t>
  </si>
  <si>
    <t>EVO-Sph19</t>
  </si>
  <si>
    <t>Spheres XXL - flat #1 (400mm)</t>
  </si>
  <si>
    <t>EVO-Sph20</t>
  </si>
  <si>
    <t>Spheres XXL - medium #1 (400mm)</t>
  </si>
  <si>
    <t>EVO-Sph21</t>
  </si>
  <si>
    <t>Spheres XXL - big #1 (400mm)</t>
  </si>
  <si>
    <t>EVO-Sph22</t>
  </si>
  <si>
    <t>Spheres XXL - flat #2 (500mm)</t>
  </si>
  <si>
    <t>EVO-Sph23</t>
  </si>
  <si>
    <t>Spheres XXL - medium #2 (500mm)</t>
  </si>
  <si>
    <t>EVO-Sph24</t>
  </si>
  <si>
    <t>Spheres XXL - big #2 (500mm)</t>
  </si>
  <si>
    <t>Huecos</t>
  </si>
  <si>
    <t>EVO-Hco01</t>
  </si>
  <si>
    <t>Makro 1</t>
  </si>
  <si>
    <t>EVO-Hco02</t>
  </si>
  <si>
    <t>Makro 2</t>
  </si>
  <si>
    <t>EVO-Hco03</t>
  </si>
  <si>
    <t>Makro 3</t>
  </si>
  <si>
    <t>EVO-Hco04</t>
  </si>
  <si>
    <t>Makro 4</t>
  </si>
  <si>
    <t>EVO-Hco05</t>
  </si>
  <si>
    <t>Makro 5</t>
  </si>
  <si>
    <t>EVO-Hco06</t>
  </si>
  <si>
    <t xml:space="preserve">Makro komplett </t>
  </si>
  <si>
    <t>EVO-Hco07</t>
  </si>
  <si>
    <t>XXL</t>
  </si>
  <si>
    <t>EVO-Hco08</t>
  </si>
  <si>
    <t>XL</t>
  </si>
  <si>
    <t>EVO-Aro01</t>
  </si>
  <si>
    <t>Aros</t>
  </si>
  <si>
    <t>Makro 1 Left</t>
  </si>
  <si>
    <t>Makro 1 Right</t>
  </si>
  <si>
    <t>Makro 2 Left</t>
  </si>
  <si>
    <t>Makro 2 Right</t>
  </si>
  <si>
    <t>XXL1 Left</t>
  </si>
  <si>
    <t>XXL1 Right</t>
  </si>
  <si>
    <t>EVO-Aro02</t>
  </si>
  <si>
    <t>XL1  Left</t>
  </si>
  <si>
    <t>XL2  Right</t>
  </si>
  <si>
    <t>Aros Komplette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</si>
</sst>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#,##0.00&quot; &quot;[$€-2];&quot;-&quot;#,##0.00&quot; &quot;[$€-2]"/>
    <numFmt numFmtId="60" formatCode="[$€-2] 0.00"/>
    <numFmt numFmtId="61" formatCode="&quot; &quot;* #,##0.00&quot; € &quot;;&quot;-&quot;* #,##0.00&quot; € &quot;;&quot; &quot;* &quot;-&quot;??&quot; € &quot;"/>
    <numFmt numFmtId="62" formatCode="dd/mm/yyyy"/>
    <numFmt numFmtId="63" formatCode="0.0"/>
  </numFmts>
  <fonts count="26">
    <font>
      <sz val="10"/>
      <color indexed="8"/>
      <name val="Arial"/>
    </font>
    <font>
      <sz val="12"/>
      <color indexed="8"/>
      <name val="Helvetica Neue"/>
    </font>
    <font>
      <sz val="12"/>
      <color indexed="8"/>
      <name val="Calibri"/>
    </font>
    <font>
      <sz val="15"/>
      <color indexed="8"/>
      <name val="Calibri"/>
    </font>
    <font>
      <b val="1"/>
      <sz val="12"/>
      <color indexed="8"/>
      <name val="Helvetica"/>
    </font>
    <font>
      <b val="1"/>
      <sz val="13"/>
      <color indexed="8"/>
      <name val="Helvetica"/>
    </font>
    <font>
      <sz val="13"/>
      <color indexed="8"/>
      <name val="Helvetica"/>
    </font>
    <font>
      <b val="1"/>
      <u val="single"/>
      <sz val="13"/>
      <color indexed="11"/>
      <name val="Helvetica"/>
    </font>
    <font>
      <sz val="13"/>
      <color indexed="8"/>
      <name val="Helvetica Neue"/>
    </font>
    <font>
      <sz val="14"/>
      <color indexed="8"/>
      <name val="Calibri"/>
    </font>
    <font>
      <sz val="8"/>
      <color indexed="8"/>
      <name val="Calibri"/>
    </font>
    <font>
      <b val="1"/>
      <sz val="12"/>
      <color indexed="8"/>
      <name val="Calibri"/>
    </font>
    <font>
      <sz val="28"/>
      <color indexed="8"/>
      <name val="Arial"/>
    </font>
    <font>
      <sz val="20"/>
      <color indexed="8"/>
      <name val="Calibri"/>
    </font>
    <font>
      <sz val="12"/>
      <color indexed="8"/>
      <name val="Arial"/>
    </font>
    <font>
      <sz val="15"/>
      <color indexed="8"/>
      <name val="Arial"/>
    </font>
    <font>
      <sz val="10"/>
      <color indexed="9"/>
      <name val="Arial"/>
    </font>
    <font>
      <sz val="9"/>
      <color indexed="8"/>
      <name val="Arial"/>
    </font>
    <font>
      <sz val="9"/>
      <color indexed="9"/>
      <name val="Arial"/>
    </font>
    <font>
      <sz val="14"/>
      <color indexed="8"/>
      <name val="Arial"/>
    </font>
    <font>
      <sz val="12"/>
      <color indexed="9"/>
      <name val="Arial"/>
    </font>
    <font>
      <u val="single"/>
      <sz val="12"/>
      <color indexed="8"/>
      <name val="Arial"/>
    </font>
    <font>
      <sz val="72"/>
      <color indexed="8"/>
      <name val="Calibri"/>
    </font>
    <font>
      <sz val="26"/>
      <color indexed="8"/>
      <name val="Arial"/>
    </font>
    <font>
      <sz val="28"/>
      <color indexed="15"/>
      <name val="Arial"/>
    </font>
    <font>
      <sz val="16"/>
      <color indexed="8"/>
      <name val="Arial"/>
    </font>
  </fonts>
  <fills count="3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29"/>
        <bgColor auto="1"/>
      </patternFill>
    </fill>
    <fill>
      <patternFill patternType="solid">
        <fgColor indexed="30"/>
        <bgColor auto="1"/>
      </patternFill>
    </fill>
    <fill>
      <patternFill patternType="solid">
        <fgColor indexed="31"/>
        <bgColor auto="1"/>
      </patternFill>
    </fill>
    <fill>
      <patternFill patternType="solid">
        <fgColor indexed="32"/>
        <bgColor auto="1"/>
      </patternFill>
    </fill>
    <fill>
      <patternFill patternType="solid">
        <fgColor indexed="33"/>
        <bgColor auto="1"/>
      </patternFill>
    </fill>
    <fill>
      <patternFill patternType="solid">
        <fgColor indexed="34"/>
        <bgColor auto="1"/>
      </patternFill>
    </fill>
    <fill>
      <patternFill patternType="solid">
        <fgColor indexed="35"/>
        <bgColor auto="1"/>
      </patternFill>
    </fill>
    <fill>
      <patternFill patternType="solid">
        <fgColor indexed="36"/>
        <bgColor auto="1"/>
      </patternFill>
    </fill>
    <fill>
      <patternFill patternType="solid">
        <fgColor indexed="37"/>
        <bgColor auto="1"/>
      </patternFill>
    </fill>
  </fills>
  <borders count="160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>
        <color indexed="8"/>
      </bottom>
      <diagonal/>
    </border>
    <border>
      <left/>
      <right style="thin">
        <color indexed="10"/>
      </right>
      <top/>
      <bottom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hair">
        <color indexed="8"/>
      </right>
      <top>
        <color indexed="8"/>
      </top>
      <bottom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>
        <color indexed="8"/>
      </top>
      <bottom>
        <color indexed="8"/>
      </bottom>
      <diagonal/>
    </border>
    <border>
      <left/>
      <right style="thin">
        <color indexed="10"/>
      </right>
      <top>
        <color indexed="8"/>
      </top>
      <bottom>
        <color indexed="8"/>
      </bottom>
      <diagonal/>
    </border>
    <border>
      <left/>
      <right/>
      <top>
        <color indexed="8"/>
      </top>
      <bottom/>
      <diagonal/>
    </border>
    <border>
      <left/>
      <right style="thin">
        <color indexed="10"/>
      </right>
      <top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/>
      <top/>
      <bottom style="medium">
        <color indexed="8"/>
      </bottom>
      <diagonal/>
    </border>
    <border>
      <left/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>
        <color indexed="8"/>
      </left>
      <right>
        <color indexed="8"/>
      </right>
      <top style="medium">
        <color indexed="8"/>
      </top>
      <bottom style="medium">
        <color indexed="8"/>
      </bottom>
      <diagonal/>
    </border>
    <border>
      <left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>
        <color indexed="8"/>
      </left>
      <right>
        <color indexed="8"/>
      </right>
      <top style="medium"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>
        <color indexed="8"/>
      </top>
      <bottom>
        <color indexed="8"/>
      </bottom>
      <diagonal/>
    </border>
    <border>
      <left style="thin">
        <color indexed="8"/>
      </left>
      <right style="thin">
        <color indexed="9"/>
      </right>
      <top>
        <color indexed="8"/>
      </top>
      <bottom>
        <color indexed="8"/>
      </bottom>
      <diagonal/>
    </border>
    <border>
      <left style="thin">
        <color indexed="9"/>
      </left>
      <right style="thin">
        <color indexed="8"/>
      </right>
      <top>
        <color indexed="8"/>
      </top>
      <bottom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>
        <color indexed="8"/>
      </left>
      <right style="thin">
        <color indexed="10"/>
      </right>
      <top style="medium"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thin">
        <color indexed="10"/>
      </right>
      <top>
        <color indexed="8"/>
      </top>
      <bottom>
        <color indexed="8"/>
      </bottom>
      <diagonal/>
    </border>
    <border>
      <left>
        <color indexed="8"/>
      </left>
      <right style="thin">
        <color indexed="10"/>
      </right>
      <top>
        <color indexed="8"/>
      </top>
      <bottom style="medium">
        <color indexed="8"/>
      </bottom>
      <diagonal/>
    </border>
    <border>
      <left>
        <color indexed="8"/>
      </left>
      <right style="medium"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 style="thin">
        <color indexed="10"/>
      </top>
      <bottom/>
      <diagonal/>
    </border>
    <border>
      <left>
        <color indexed="8"/>
      </left>
      <right>
        <color indexed="8"/>
      </right>
      <top>
        <color indexed="8"/>
      </top>
      <bottom style="thin">
        <color indexed="10"/>
      </bottom>
      <diagonal/>
    </border>
    <border>
      <left>
        <color indexed="8"/>
      </left>
      <right style="thin">
        <color indexed="10"/>
      </right>
      <top style="thin">
        <color indexed="10"/>
      </top>
      <bottom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>
        <color indexed="8"/>
      </bottom>
      <diagonal/>
    </border>
    <border>
      <left style="thin">
        <color indexed="10"/>
      </left>
      <right/>
      <top style="thin">
        <color indexed="10"/>
      </top>
      <bottom>
        <color indexed="8"/>
      </bottom>
      <diagonal/>
    </border>
    <border>
      <left/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/>
      <bottom/>
      <diagonal/>
    </border>
    <border>
      <left>
        <color indexed="8"/>
      </left>
      <right>
        <color indexed="8"/>
      </right>
      <top style="thin">
        <color indexed="10"/>
      </top>
      <bottom style="thin">
        <color indexed="10"/>
      </bottom>
      <diagonal/>
    </border>
    <border>
      <left>
        <color indexed="8"/>
      </left>
      <right>
        <color indexed="8"/>
      </right>
      <top style="thin">
        <color indexed="10"/>
      </top>
      <bottom>
        <color indexed="8"/>
      </bottom>
      <diagonal/>
    </border>
    <border>
      <left>
        <color indexed="8"/>
      </left>
      <right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>
        <color indexed="8"/>
      </top>
      <bottom style="medium">
        <color indexed="8"/>
      </bottom>
      <diagonal/>
    </border>
    <border>
      <left style="thin">
        <color indexed="10"/>
      </left>
      <right/>
      <top>
        <color indexed="8"/>
      </top>
      <bottom style="medium">
        <color indexed="8"/>
      </bottom>
      <diagonal/>
    </border>
    <border>
      <left style="medium">
        <color indexed="8"/>
      </left>
      <right>
        <color indexed="8"/>
      </right>
      <top/>
      <bottom>
        <color indexed="8"/>
      </bottom>
      <diagonal/>
    </border>
    <border>
      <left>
        <color indexed="8"/>
      </left>
      <right>
        <color indexed="8"/>
      </right>
      <top/>
      <bottom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>
        <color indexed="8"/>
      </left>
      <right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>
        <color indexed="8"/>
      </top>
      <bottom>
        <color indexed="8"/>
      </bottom>
      <diagonal/>
    </border>
    <border>
      <left style="thin">
        <color indexed="10"/>
      </left>
      <right style="thin">
        <color indexed="10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/>
      <bottom style="thin">
        <color indexed="10"/>
      </bottom>
      <diagonal/>
    </border>
    <border>
      <left>
        <color indexed="8"/>
      </left>
      <right>
        <color indexed="8"/>
      </right>
      <top style="hair">
        <color indexed="8"/>
      </top>
      <bottom/>
      <diagonal/>
    </border>
    <border>
      <left>
        <color indexed="8"/>
      </left>
      <right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/>
      <top style="thin">
        <color indexed="10"/>
      </top>
      <bottom style="medium">
        <color indexed="8"/>
      </bottom>
      <diagonal/>
    </border>
    <border>
      <left style="thin">
        <color indexed="10"/>
      </left>
      <right>
        <color indexed="8"/>
      </right>
      <top/>
      <bottom style="medium">
        <color indexed="8"/>
      </bottom>
      <diagonal/>
    </border>
    <border>
      <left>
        <color indexed="8"/>
      </left>
      <right/>
      <top/>
      <bottom style="medium">
        <color indexed="8"/>
      </bottom>
      <diagonal/>
    </border>
    <border>
      <left style="thin"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 style="medium">
        <color indexed="8"/>
      </top>
      <bottom style="thin">
        <color indexed="8"/>
      </bottom>
      <diagonal/>
    </border>
    <border>
      <left>
        <color indexed="8"/>
      </left>
      <right>
        <color indexed="8"/>
      </right>
      <top style="medium">
        <color indexed="8"/>
      </top>
      <bottom style="thin">
        <color indexed="10"/>
      </bottom>
      <diagonal/>
    </border>
    <border>
      <left>
        <color indexed="8"/>
      </left>
      <right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8"/>
      </bottom>
      <diagonal/>
    </border>
    <border>
      <left>
        <color indexed="8"/>
      </left>
      <right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>
        <color indexed="8"/>
      </left>
      <right>
        <color indexed="8"/>
      </right>
      <top style="thin">
        <color indexed="8"/>
      </top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706">
    <xf numFmtId="0" fontId="0" applyNumberFormat="0" applyFont="1" applyFill="0" applyBorder="0" applyAlignment="1" applyProtection="0">
      <alignment vertical="bottom"/>
    </xf>
    <xf numFmtId="0" fontId="2" applyNumberFormat="1" applyFont="1" applyFill="0" applyBorder="0" applyAlignment="1" applyProtection="0">
      <alignment vertical="bottom"/>
    </xf>
    <xf numFmtId="0" fontId="2" fillId="2" borderId="1" applyNumberFormat="0" applyFont="1" applyFill="1" applyBorder="1" applyAlignment="1" applyProtection="0">
      <alignment vertical="bottom"/>
    </xf>
    <xf numFmtId="0" fontId="2" fillId="2" borderId="2" applyNumberFormat="0" applyFont="1" applyFill="1" applyBorder="1" applyAlignment="1" applyProtection="0">
      <alignment vertical="bottom"/>
    </xf>
    <xf numFmtId="0" fontId="2" fillId="2" borderId="2" applyNumberFormat="0" applyFont="1" applyFill="1" applyBorder="1" applyAlignment="1" applyProtection="0">
      <alignment vertical="center"/>
    </xf>
    <xf numFmtId="0" fontId="2" fillId="2" borderId="3" applyNumberFormat="0" applyFont="1" applyFill="1" applyBorder="1" applyAlignment="1" applyProtection="0">
      <alignment vertical="bottom"/>
    </xf>
    <xf numFmtId="0" fontId="2" fillId="2" borderId="4" applyNumberFormat="0" applyFont="1" applyFill="1" applyBorder="1" applyAlignment="1" applyProtection="0">
      <alignment vertical="bottom"/>
    </xf>
    <xf numFmtId="0" fontId="2" fillId="2" borderId="5" applyNumberFormat="0" applyFont="1" applyFill="1" applyBorder="1" applyAlignment="1" applyProtection="0">
      <alignment vertical="bottom"/>
    </xf>
    <xf numFmtId="0" fontId="2" fillId="2" borderId="5" applyNumberFormat="0" applyFont="1" applyFill="1" applyBorder="1" applyAlignment="1" applyProtection="0">
      <alignment vertical="center"/>
    </xf>
    <xf numFmtId="49" fontId="2" fillId="2" borderId="5" applyNumberFormat="1" applyFont="1" applyFill="1" applyBorder="1" applyAlignment="1" applyProtection="0">
      <alignment vertical="center"/>
    </xf>
    <xf numFmtId="0" fontId="2" fillId="2" borderId="6" applyNumberFormat="0" applyFont="1" applyFill="1" applyBorder="1" applyAlignment="1" applyProtection="0">
      <alignment vertical="bottom"/>
    </xf>
    <xf numFmtId="49" fontId="4" fillId="2" borderId="6" applyNumberFormat="1" applyFont="1" applyFill="1" applyBorder="1" applyAlignment="1" applyProtection="0">
      <alignment horizontal="center" vertical="center" wrapText="1"/>
    </xf>
    <xf numFmtId="0" fontId="2" fillId="2" borderId="7" applyNumberFormat="0" applyFont="1" applyFill="1" applyBorder="1" applyAlignment="1" applyProtection="0">
      <alignment vertical="bottom"/>
    </xf>
    <xf numFmtId="49" fontId="2" fillId="2" borderId="7" applyNumberFormat="1" applyFont="1" applyFill="1" applyBorder="1" applyAlignment="1" applyProtection="0">
      <alignment vertical="center"/>
    </xf>
    <xf numFmtId="0" fontId="2" fillId="2" borderId="7" applyNumberFormat="0" applyFont="1" applyFill="1" applyBorder="1" applyAlignment="1" applyProtection="0">
      <alignment vertical="center"/>
    </xf>
    <xf numFmtId="0" fontId="2" fillId="2" borderId="8" applyNumberFormat="0" applyFont="1" applyFill="1" applyBorder="1" applyAlignment="1" applyProtection="0">
      <alignment vertical="bottom"/>
    </xf>
    <xf numFmtId="49" fontId="5" fillId="2" borderId="9" applyNumberFormat="1" applyFont="1" applyFill="1" applyBorder="1" applyAlignment="1" applyProtection="0">
      <alignment horizontal="center" vertical="center" wrapText="1"/>
    </xf>
    <xf numFmtId="0" fontId="2" fillId="2" borderId="10" applyNumberFormat="0" applyFont="1" applyFill="1" applyBorder="1" applyAlignment="1" applyProtection="0">
      <alignment vertical="bottom"/>
    </xf>
    <xf numFmtId="0" fontId="2" fillId="2" borderId="11" applyNumberFormat="0" applyFont="1" applyFill="1" applyBorder="1" applyAlignment="1" applyProtection="0">
      <alignment vertical="bottom"/>
    </xf>
    <xf numFmtId="0" fontId="9" fillId="3" borderId="12" applyNumberFormat="0" applyFont="1" applyFill="1" applyBorder="1" applyAlignment="1" applyProtection="0">
      <alignment horizontal="center" vertical="center" wrapText="1"/>
    </xf>
    <xf numFmtId="0" fontId="9" fillId="3" borderId="13" applyNumberFormat="0" applyFont="1" applyFill="1" applyBorder="1" applyAlignment="1" applyProtection="0">
      <alignment horizontal="center" vertical="center" wrapText="1"/>
    </xf>
    <xf numFmtId="0" fontId="9" fillId="3" borderId="14" applyNumberFormat="0" applyFont="1" applyFill="1" applyBorder="1" applyAlignment="1" applyProtection="0">
      <alignment horizontal="center" vertical="center" wrapText="1"/>
    </xf>
    <xf numFmtId="0" fontId="2" fillId="2" borderId="15" applyNumberFormat="0" applyFont="1" applyFill="1" applyBorder="1" applyAlignment="1" applyProtection="0">
      <alignment vertical="bottom"/>
    </xf>
    <xf numFmtId="0" fontId="2" fillId="2" borderId="16" applyNumberFormat="0" applyFont="1" applyFill="1" applyBorder="1" applyAlignment="1" applyProtection="0">
      <alignment vertical="bottom"/>
    </xf>
    <xf numFmtId="49" fontId="2" fillId="2" borderId="13" applyNumberFormat="1" applyFont="1" applyFill="1" applyBorder="1" applyAlignment="1" applyProtection="0">
      <alignment vertical="center"/>
    </xf>
    <xf numFmtId="0" fontId="2" fillId="2" borderId="13" applyNumberFormat="0" applyFont="1" applyFill="1" applyBorder="1" applyAlignment="1" applyProtection="0">
      <alignment vertical="center"/>
    </xf>
    <xf numFmtId="0" fontId="2" fillId="2" borderId="17" applyNumberFormat="0" applyFont="1" applyFill="1" applyBorder="1" applyAlignment="1" applyProtection="0">
      <alignment vertical="bottom"/>
    </xf>
    <xf numFmtId="0" fontId="2" fillId="2" borderId="18" applyNumberFormat="0" applyFont="1" applyFill="1" applyBorder="1" applyAlignment="1" applyProtection="0">
      <alignment vertical="bottom"/>
    </xf>
    <xf numFmtId="0" fontId="2" fillId="3" borderId="19" applyNumberFormat="0" applyFont="1" applyFill="1" applyBorder="1" applyAlignment="1" applyProtection="0">
      <alignment vertical="center" wrapText="1"/>
    </xf>
    <xf numFmtId="0" fontId="2" fillId="3" borderId="20" applyNumberFormat="0" applyFont="1" applyFill="1" applyBorder="1" applyAlignment="1" applyProtection="0">
      <alignment vertical="center" wrapText="1"/>
    </xf>
    <xf numFmtId="0" fontId="2" fillId="3" borderId="21" applyNumberFormat="0" applyFont="1" applyFill="1" applyBorder="1" applyAlignment="1" applyProtection="0">
      <alignment horizontal="center" vertical="center" wrapText="1"/>
    </xf>
    <xf numFmtId="0" fontId="10" fillId="2" borderId="20" applyNumberFormat="0" applyFont="1" applyFill="1" applyBorder="1" applyAlignment="1" applyProtection="0">
      <alignment vertical="bottom"/>
    </xf>
    <xf numFmtId="0" fontId="2" fillId="2" borderId="20" applyNumberFormat="0" applyFont="1" applyFill="1" applyBorder="1" applyAlignment="1" applyProtection="0">
      <alignment vertical="bottom"/>
    </xf>
    <xf numFmtId="0" fontId="2" fillId="3" borderId="15" applyNumberFormat="0" applyFont="1" applyFill="1" applyBorder="1" applyAlignment="1" applyProtection="0">
      <alignment vertical="center" wrapText="1"/>
    </xf>
    <xf numFmtId="0" fontId="2" fillId="3" borderId="5" applyNumberFormat="0" applyFont="1" applyFill="1" applyBorder="1" applyAlignment="1" applyProtection="0">
      <alignment vertical="center" wrapText="1"/>
    </xf>
    <xf numFmtId="0" fontId="2" fillId="3" borderId="16" applyNumberFormat="0" applyFont="1" applyFill="1" applyBorder="1" applyAlignment="1" applyProtection="0">
      <alignment horizontal="center" vertical="center" wrapText="1"/>
    </xf>
    <xf numFmtId="0" fontId="2" fillId="3" borderId="22" applyNumberFormat="0" applyFont="1" applyFill="1" applyBorder="1" applyAlignment="1" applyProtection="0">
      <alignment vertical="center" wrapText="1"/>
    </xf>
    <xf numFmtId="0" fontId="2" fillId="3" borderId="7" applyNumberFormat="0" applyFont="1" applyFill="1" applyBorder="1" applyAlignment="1" applyProtection="0">
      <alignment vertical="center" wrapText="1"/>
    </xf>
    <xf numFmtId="0" fontId="2" fillId="3" borderId="23" applyNumberFormat="0" applyFont="1" applyFill="1" applyBorder="1" applyAlignment="1" applyProtection="0">
      <alignment horizontal="center" vertical="center" wrapText="1"/>
    </xf>
    <xf numFmtId="49" fontId="2" fillId="2" borderId="16" applyNumberFormat="1" applyFont="1" applyFill="1" applyBorder="1" applyAlignment="1" applyProtection="0">
      <alignment horizontal="right" vertical="bottom"/>
    </xf>
    <xf numFmtId="1" fontId="2" fillId="3" borderId="24" applyNumberFormat="1" applyFont="1" applyFill="1" applyBorder="1" applyAlignment="1" applyProtection="0">
      <alignment vertical="bottom"/>
    </xf>
    <xf numFmtId="49" fontId="2" fillId="2" borderId="15" applyNumberFormat="1" applyFont="1" applyFill="1" applyBorder="1" applyAlignment="1" applyProtection="0">
      <alignment vertical="bottom"/>
    </xf>
    <xf numFmtId="0" fontId="2" fillId="2" borderId="20" applyNumberFormat="0" applyFont="1" applyFill="1" applyBorder="1" applyAlignment="1" applyProtection="0">
      <alignment vertical="center"/>
    </xf>
    <xf numFmtId="0" fontId="2" fillId="2" borderId="25" applyNumberFormat="0" applyFont="1" applyFill="1" applyBorder="1" applyAlignment="1" applyProtection="0">
      <alignment vertical="bottom"/>
    </xf>
    <xf numFmtId="0" fontId="2" fillId="2" borderId="26" applyNumberFormat="0" applyFont="1" applyFill="1" applyBorder="1" applyAlignment="1" applyProtection="0">
      <alignment vertical="bottom"/>
    </xf>
    <xf numFmtId="0" fontId="2" fillId="2" borderId="12" applyNumberFormat="0" applyFont="1" applyFill="1" applyBorder="1" applyAlignment="1" applyProtection="0">
      <alignment vertical="bottom"/>
    </xf>
    <xf numFmtId="0" fontId="2" fillId="2" borderId="27" applyNumberFormat="0" applyFont="1" applyFill="1" applyBorder="1" applyAlignment="1" applyProtection="0">
      <alignment vertical="bottom"/>
    </xf>
    <xf numFmtId="49" fontId="2" fillId="2" borderId="28" applyNumberFormat="1" applyFont="1" applyFill="1" applyBorder="1" applyAlignment="1" applyProtection="0">
      <alignment horizontal="center" vertical="center"/>
    </xf>
    <xf numFmtId="0" fontId="2" fillId="2" borderId="28" applyNumberFormat="0" applyFont="1" applyFill="1" applyBorder="1" applyAlignment="1" applyProtection="0">
      <alignment vertical="bottom"/>
    </xf>
    <xf numFmtId="49" fontId="2" fillId="2" borderId="29" applyNumberFormat="1" applyFont="1" applyFill="1" applyBorder="1" applyAlignment="1" applyProtection="0">
      <alignment horizontal="center" vertical="center" wrapText="1"/>
    </xf>
    <xf numFmtId="49" fontId="2" fillId="2" borderId="30" applyNumberFormat="1" applyFont="1" applyFill="1" applyBorder="1" applyAlignment="1" applyProtection="0">
      <alignment horizontal="left" vertical="center"/>
    </xf>
    <xf numFmtId="0" fontId="2" fillId="2" borderId="31" applyNumberFormat="0" applyFont="1" applyFill="1" applyBorder="1" applyAlignment="1" applyProtection="0">
      <alignment horizontal="center" vertical="center"/>
    </xf>
    <xf numFmtId="49" fontId="2" fillId="2" borderId="32" applyNumberFormat="1" applyFont="1" applyFill="1" applyBorder="1" applyAlignment="1" applyProtection="0">
      <alignment horizontal="center" vertical="center"/>
    </xf>
    <xf numFmtId="0" fontId="2" fillId="2" borderId="33" applyNumberFormat="0" applyFont="1" applyFill="1" applyBorder="1" applyAlignment="1" applyProtection="0">
      <alignment vertical="bottom"/>
    </xf>
    <xf numFmtId="0" fontId="2" fillId="2" borderId="34" applyNumberFormat="1" applyFont="1" applyFill="1" applyBorder="1" applyAlignment="1" applyProtection="0">
      <alignment horizontal="center" vertical="center"/>
    </xf>
    <xf numFmtId="0" fontId="2" fillId="2" borderId="34" applyNumberFormat="0" applyFont="1" applyFill="1" applyBorder="1" applyAlignment="1" applyProtection="0">
      <alignment vertical="bottom"/>
    </xf>
    <xf numFmtId="59" fontId="2" fillId="2" borderId="35" applyNumberFormat="1" applyFont="1" applyFill="1" applyBorder="1" applyAlignment="1" applyProtection="0">
      <alignment horizontal="center" vertical="center"/>
    </xf>
    <xf numFmtId="0" fontId="2" fillId="2" borderId="30" applyNumberFormat="0" applyFont="1" applyFill="1" applyBorder="1" applyAlignment="1" applyProtection="0">
      <alignment vertical="bottom"/>
    </xf>
    <xf numFmtId="0" fontId="2" fillId="2" borderId="31" applyNumberFormat="0" applyFont="1" applyFill="1" applyBorder="1" applyAlignment="1" applyProtection="0">
      <alignment vertical="bottom"/>
    </xf>
    <xf numFmtId="49" fontId="2" fillId="2" borderId="36" applyNumberFormat="1" applyFont="1" applyFill="1" applyBorder="1" applyAlignment="1" applyProtection="0">
      <alignment horizontal="center" vertical="center"/>
    </xf>
    <xf numFmtId="0" fontId="2" fillId="2" borderId="37" applyNumberFormat="0" applyFont="1" applyFill="1" applyBorder="1" applyAlignment="1" applyProtection="0">
      <alignment vertical="bottom"/>
    </xf>
    <xf numFmtId="0" fontId="2" fillId="2" borderId="38" applyNumberFormat="1" applyFont="1" applyFill="1" applyBorder="1" applyAlignment="1" applyProtection="0">
      <alignment horizontal="center" vertical="center"/>
    </xf>
    <xf numFmtId="0" fontId="2" fillId="2" borderId="38" applyNumberFormat="0" applyFont="1" applyFill="1" applyBorder="1" applyAlignment="1" applyProtection="0">
      <alignment vertical="bottom"/>
    </xf>
    <xf numFmtId="60" fontId="2" fillId="2" borderId="39" applyNumberFormat="1" applyFont="1" applyFill="1" applyBorder="1" applyAlignment="1" applyProtection="0">
      <alignment horizontal="center" vertical="center"/>
    </xf>
    <xf numFmtId="49" fontId="2" fillId="2" borderId="40" applyNumberFormat="1" applyFont="1" applyFill="1" applyBorder="1" applyAlignment="1" applyProtection="0">
      <alignment horizontal="center" vertical="center"/>
    </xf>
    <xf numFmtId="0" fontId="2" fillId="2" borderId="41" applyNumberFormat="0" applyFont="1" applyFill="1" applyBorder="1" applyAlignment="1" applyProtection="0">
      <alignment vertical="bottom"/>
    </xf>
    <xf numFmtId="0" fontId="2" fillId="2" borderId="42" applyNumberFormat="1" applyFont="1" applyFill="1" applyBorder="1" applyAlignment="1" applyProtection="0">
      <alignment horizontal="center" vertical="center"/>
    </xf>
    <xf numFmtId="0" fontId="2" fillId="2" borderId="42" applyNumberFormat="0" applyFont="1" applyFill="1" applyBorder="1" applyAlignment="1" applyProtection="0">
      <alignment vertical="bottom"/>
    </xf>
    <xf numFmtId="59" fontId="2" fillId="2" borderId="43" applyNumberFormat="1" applyFont="1" applyFill="1" applyBorder="1" applyAlignment="1" applyProtection="0">
      <alignment horizontal="center" vertical="center"/>
    </xf>
    <xf numFmtId="0" fontId="2" fillId="2" borderId="30" applyNumberFormat="0" applyFont="1" applyFill="1" applyBorder="1" applyAlignment="1" applyProtection="0">
      <alignment horizontal="center" vertical="center"/>
    </xf>
    <xf numFmtId="0" fontId="2" fillId="2" borderId="13" applyNumberFormat="0" applyFont="1" applyFill="1" applyBorder="1" applyAlignment="1" applyProtection="0">
      <alignment vertical="bottom"/>
    </xf>
    <xf numFmtId="49" fontId="11" fillId="2" borderId="13" applyNumberFormat="1" applyFont="1" applyFill="1" applyBorder="1" applyAlignment="1" applyProtection="0">
      <alignment horizontal="right" vertical="bottom"/>
    </xf>
    <xf numFmtId="0" fontId="2" fillId="2" borderId="13" applyNumberFormat="1" applyFont="1" applyFill="1" applyBorder="1" applyAlignment="1" applyProtection="0">
      <alignment vertical="center"/>
    </xf>
    <xf numFmtId="2" fontId="2" fillId="2" borderId="13" applyNumberFormat="1" applyFont="1" applyFill="1" applyBorder="1" applyAlignment="1" applyProtection="0">
      <alignment vertical="center"/>
    </xf>
    <xf numFmtId="61" fontId="2" fillId="3" borderId="13" applyNumberFormat="1" applyFont="1" applyFill="1" applyBorder="1" applyAlignment="1" applyProtection="0">
      <alignment horizontal="right" vertical="center"/>
    </xf>
    <xf numFmtId="0" fontId="2" fillId="2" borderId="44" applyNumberFormat="1" applyFont="1" applyFill="1" applyBorder="1" applyAlignment="1" applyProtection="0">
      <alignment vertical="bottom"/>
    </xf>
    <xf numFmtId="0" fontId="2" fillId="2" borderId="45" applyNumberFormat="0" applyFont="1" applyFill="1" applyBorder="1" applyAlignment="1" applyProtection="0">
      <alignment vertical="bottom"/>
    </xf>
    <xf numFmtId="49" fontId="11" fillId="3" borderId="12" applyNumberFormat="1" applyFont="1" applyFill="1" applyBorder="1" applyAlignment="1" applyProtection="0">
      <alignment horizontal="center" vertical="center"/>
    </xf>
    <xf numFmtId="0" fontId="11" fillId="3" borderId="13" applyNumberFormat="0" applyFont="1" applyFill="1" applyBorder="1" applyAlignment="1" applyProtection="0">
      <alignment horizontal="center" vertical="center"/>
    </xf>
    <xf numFmtId="61" fontId="11" fillId="3" borderId="14" applyNumberFormat="1" applyFont="1" applyFill="1" applyBorder="1" applyAlignment="1" applyProtection="0">
      <alignment horizontal="right" vertical="center"/>
    </xf>
    <xf numFmtId="0" fontId="11" fillId="2" borderId="30" applyNumberFormat="0" applyFont="1" applyFill="1" applyBorder="1" applyAlignment="1" applyProtection="0">
      <alignment horizontal="center" vertical="center"/>
    </xf>
    <xf numFmtId="0" fontId="11" fillId="3" borderId="31" applyNumberFormat="0" applyFont="1" applyFill="1" applyBorder="1" applyAlignment="1" applyProtection="0">
      <alignment horizontal="center" vertical="center"/>
    </xf>
    <xf numFmtId="0" fontId="2" fillId="2" borderId="20" applyNumberFormat="0" applyFont="1" applyFill="1" applyBorder="1" applyAlignment="1" applyProtection="0">
      <alignment horizontal="right" vertical="center"/>
    </xf>
    <xf numFmtId="0" fontId="2" fillId="2" borderId="46" applyNumberFormat="0" applyFont="1" applyFill="1" applyBorder="1" applyAlignment="1" applyProtection="0">
      <alignment vertical="bottom"/>
    </xf>
    <xf numFmtId="0" fontId="2" fillId="2" borderId="47" applyNumberFormat="0" applyFont="1" applyFill="1" applyBorder="1" applyAlignment="1" applyProtection="0">
      <alignment vertical="bottom"/>
    </xf>
    <xf numFmtId="49" fontId="2" fillId="2" borderId="5" applyNumberFormat="1" applyFont="1" applyFill="1" applyBorder="1" applyAlignment="1" applyProtection="0">
      <alignment vertical="bottom"/>
    </xf>
    <xf numFmtId="49" fontId="2" fillId="2" borderId="5" applyNumberFormat="1" applyFont="1" applyFill="1" applyBorder="1" applyAlignment="1" applyProtection="0">
      <alignment horizontal="left" vertical="bottom"/>
    </xf>
    <xf numFmtId="0" fontId="2" fillId="2" borderId="5" applyNumberFormat="0" applyFont="1" applyFill="1" applyBorder="1" applyAlignment="1" applyProtection="0">
      <alignment horizontal="left" vertical="bottom"/>
    </xf>
    <xf numFmtId="0" fontId="2" fillId="2" borderId="48" applyNumberFormat="0" applyFont="1" applyFill="1" applyBorder="1" applyAlignment="1" applyProtection="0">
      <alignment vertical="bottom"/>
    </xf>
    <xf numFmtId="0" fontId="2" fillId="2" borderId="49" applyNumberFormat="0" applyFont="1" applyFill="1" applyBorder="1" applyAlignment="1" applyProtection="0">
      <alignment horizontal="left" vertical="bottom"/>
    </xf>
    <xf numFmtId="0" fontId="2" fillId="2" borderId="49" applyNumberFormat="0" applyFont="1" applyFill="1" applyBorder="1" applyAlignment="1" applyProtection="0">
      <alignment vertical="bottom"/>
    </xf>
    <xf numFmtId="0" fontId="2" fillId="2" borderId="49" applyNumberFormat="0" applyFont="1" applyFill="1" applyBorder="1" applyAlignment="1" applyProtection="0">
      <alignment vertical="center"/>
    </xf>
    <xf numFmtId="0" fontId="2" fillId="2" borderId="50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1" fontId="12" fillId="2" borderId="1" applyNumberFormat="1" applyFont="1" applyFill="1" applyBorder="1" applyAlignment="1" applyProtection="0">
      <alignment vertical="bottom"/>
    </xf>
    <xf numFmtId="1" fontId="0" fillId="2" borderId="2" applyNumberFormat="1" applyFont="1" applyFill="1" applyBorder="1" applyAlignment="1" applyProtection="0">
      <alignment vertical="bottom"/>
    </xf>
    <xf numFmtId="62" fontId="13" fillId="2" borderId="2" applyNumberFormat="1" applyFont="1" applyFill="1" applyBorder="1" applyAlignment="1" applyProtection="0">
      <alignment horizontal="right" vertical="top"/>
    </xf>
    <xf numFmtId="63" fontId="0" fillId="2" borderId="2" applyNumberFormat="1" applyFont="1" applyFill="1" applyBorder="1" applyAlignment="1" applyProtection="0">
      <alignment vertical="bottom"/>
    </xf>
    <xf numFmtId="63" fontId="14" fillId="2" borderId="2" applyNumberFormat="1" applyFont="1" applyFill="1" applyBorder="1" applyAlignment="1" applyProtection="0">
      <alignment horizontal="center" vertical="bottom"/>
    </xf>
    <xf numFmtId="1" fontId="0" fillId="2" borderId="3" applyNumberFormat="1" applyFont="1" applyFill="1" applyBorder="1" applyAlignment="1" applyProtection="0">
      <alignment vertical="bottom"/>
    </xf>
    <xf numFmtId="1" fontId="12" fillId="2" borderId="4" applyNumberFormat="1" applyFont="1" applyFill="1" applyBorder="1" applyAlignment="1" applyProtection="0">
      <alignment vertical="bottom"/>
    </xf>
    <xf numFmtId="1" fontId="0" fillId="2" borderId="5" applyNumberFormat="1" applyFont="1" applyFill="1" applyBorder="1" applyAlignment="1" applyProtection="0">
      <alignment vertical="bottom"/>
    </xf>
    <xf numFmtId="1" fontId="0" fillId="2" borderId="7" applyNumberFormat="1" applyFont="1" applyFill="1" applyBorder="1" applyAlignment="1" applyProtection="0">
      <alignment vertical="bottom"/>
    </xf>
    <xf numFmtId="63" fontId="0" fillId="2" borderId="7" applyNumberFormat="1" applyFont="1" applyFill="1" applyBorder="1" applyAlignment="1" applyProtection="0">
      <alignment vertical="bottom"/>
    </xf>
    <xf numFmtId="63" fontId="14" fillId="2" borderId="7" applyNumberFormat="1" applyFont="1" applyFill="1" applyBorder="1" applyAlignment="1" applyProtection="0">
      <alignment horizontal="center" vertical="bottom"/>
    </xf>
    <xf numFmtId="1" fontId="0" fillId="2" borderId="51" applyNumberFormat="1" applyFont="1" applyFill="1" applyBorder="1" applyAlignment="1" applyProtection="0">
      <alignment vertical="bottom"/>
    </xf>
    <xf numFmtId="1" fontId="0" fillId="2" borderId="16" applyNumberFormat="1" applyFont="1" applyFill="1" applyBorder="1" applyAlignment="1" applyProtection="0">
      <alignment vertical="bottom"/>
    </xf>
    <xf numFmtId="1" fontId="0" fillId="2" borderId="24" applyNumberFormat="1" applyFont="1" applyFill="1" applyBorder="1" applyAlignment="1" applyProtection="0">
      <alignment horizontal="center" vertical="bottom"/>
    </xf>
    <xf numFmtId="1" fontId="0" fillId="4" borderId="24" applyNumberFormat="1" applyFont="1" applyFill="1" applyBorder="1" applyAlignment="1" applyProtection="0">
      <alignment vertical="bottom"/>
    </xf>
    <xf numFmtId="1" fontId="0" fillId="5" borderId="24" applyNumberFormat="1" applyFont="1" applyFill="1" applyBorder="1" applyAlignment="1" applyProtection="0">
      <alignment horizontal="center" vertical="bottom"/>
    </xf>
    <xf numFmtId="1" fontId="0" fillId="6" borderId="24" applyNumberFormat="1" applyFont="1" applyFill="1" applyBorder="1" applyAlignment="1" applyProtection="0">
      <alignment vertical="bottom"/>
    </xf>
    <xf numFmtId="1" fontId="0" fillId="7" borderId="24" applyNumberFormat="1" applyFont="1" applyFill="1" applyBorder="1" applyAlignment="1" applyProtection="0">
      <alignment vertical="bottom"/>
    </xf>
    <xf numFmtId="1" fontId="0" fillId="8" borderId="24" applyNumberFormat="1" applyFont="1" applyFill="1" applyBorder="1" applyAlignment="1" applyProtection="0">
      <alignment vertical="bottom"/>
    </xf>
    <xf numFmtId="1" fontId="0" fillId="9" borderId="24" applyNumberFormat="1" applyFont="1" applyFill="1" applyBorder="1" applyAlignment="1" applyProtection="0">
      <alignment vertical="bottom"/>
    </xf>
    <xf numFmtId="1" fontId="0" fillId="10" borderId="24" applyNumberFormat="1" applyFont="1" applyFill="1" applyBorder="1" applyAlignment="1" applyProtection="0">
      <alignment vertical="bottom"/>
    </xf>
    <xf numFmtId="1" fontId="0" fillId="11" borderId="24" applyNumberFormat="1" applyFont="1" applyFill="1" applyBorder="1" applyAlignment="1" applyProtection="0">
      <alignment vertical="bottom"/>
    </xf>
    <xf numFmtId="1" fontId="0" fillId="12" borderId="24" applyNumberFormat="1" applyFont="1" applyFill="1" applyBorder="1" applyAlignment="1" applyProtection="0">
      <alignment vertical="bottom"/>
    </xf>
    <xf numFmtId="1" fontId="0" fillId="13" borderId="24" applyNumberFormat="1" applyFont="1" applyFill="1" applyBorder="1" applyAlignment="1" applyProtection="0">
      <alignment vertical="bottom"/>
    </xf>
    <xf numFmtId="1" fontId="0" fillId="14" borderId="24" applyNumberFormat="1" applyFont="1" applyFill="1" applyBorder="1" applyAlignment="1" applyProtection="0">
      <alignment vertical="bottom"/>
    </xf>
    <xf numFmtId="1" fontId="0" fillId="15" borderId="24" applyNumberFormat="1" applyFont="1" applyFill="1" applyBorder="1" applyAlignment="1" applyProtection="0">
      <alignment vertical="bottom"/>
    </xf>
    <xf numFmtId="1" fontId="0" fillId="16" borderId="24" applyNumberFormat="1" applyFont="1" applyFill="1" applyBorder="1" applyAlignment="1" applyProtection="0">
      <alignment vertical="bottom"/>
    </xf>
    <xf numFmtId="1" fontId="0" fillId="17" borderId="24" applyNumberFormat="1" applyFont="1" applyFill="1" applyBorder="1" applyAlignment="1" applyProtection="0">
      <alignment vertical="bottom"/>
    </xf>
    <xf numFmtId="1" fontId="0" fillId="18" borderId="24" applyNumberFormat="1" applyFont="1" applyFill="1" applyBorder="1" applyAlignment="1" applyProtection="0">
      <alignment vertical="bottom"/>
    </xf>
    <xf numFmtId="1" fontId="0" fillId="19" borderId="24" applyNumberFormat="1" applyFont="1" applyFill="1" applyBorder="1" applyAlignment="1" applyProtection="0">
      <alignment vertical="bottom"/>
    </xf>
    <xf numFmtId="1" fontId="15" fillId="2" borderId="24" applyNumberFormat="1" applyFont="1" applyFill="1" applyBorder="1" applyAlignment="1" applyProtection="0">
      <alignment vertical="bottom"/>
    </xf>
    <xf numFmtId="59" fontId="15" fillId="2" borderId="24" applyNumberFormat="1" applyFont="1" applyFill="1" applyBorder="1" applyAlignment="1" applyProtection="0">
      <alignment vertical="bottom"/>
    </xf>
    <xf numFmtId="1" fontId="0" fillId="2" borderId="52" applyNumberFormat="1" applyFont="1" applyFill="1" applyBorder="1" applyAlignment="1" applyProtection="0">
      <alignment vertical="bottom"/>
    </xf>
    <xf numFmtId="1" fontId="0" fillId="2" borderId="7" applyNumberFormat="1" applyFont="1" applyFill="1" applyBorder="1" applyAlignment="1" applyProtection="0">
      <alignment horizontal="center" vertical="center"/>
    </xf>
    <xf numFmtId="1" fontId="0" fillId="2" borderId="53" applyNumberFormat="1" applyFont="1" applyFill="1" applyBorder="1" applyAlignment="1" applyProtection="0">
      <alignment vertical="bottom"/>
    </xf>
    <xf numFmtId="0" fontId="0" fillId="2" borderId="54" applyNumberFormat="0" applyFont="1" applyFill="1" applyBorder="1" applyAlignment="1" applyProtection="0">
      <alignment vertical="bottom"/>
    </xf>
    <xf numFmtId="1" fontId="16" fillId="2" borderId="54" applyNumberFormat="1" applyFont="1" applyFill="1" applyBorder="1" applyAlignment="1" applyProtection="0">
      <alignment vertical="bottom"/>
    </xf>
    <xf numFmtId="0" fontId="14" fillId="2" borderId="24" applyNumberFormat="0" applyFont="1" applyFill="1" applyBorder="1" applyAlignment="1" applyProtection="0">
      <alignment horizontal="center" vertical="center" wrapText="1"/>
    </xf>
    <xf numFmtId="49" fontId="14" fillId="2" borderId="24" applyNumberFormat="1" applyFont="1" applyFill="1" applyBorder="1" applyAlignment="1" applyProtection="0">
      <alignment horizontal="center" vertical="center"/>
    </xf>
    <xf numFmtId="49" fontId="0" fillId="2" borderId="24" applyNumberFormat="1" applyFont="1" applyFill="1" applyBorder="1" applyAlignment="1" applyProtection="0">
      <alignment vertical="center" wrapText="1"/>
    </xf>
    <xf numFmtId="49" fontId="14" fillId="2" borderId="24" applyNumberFormat="1" applyFont="1" applyFill="1" applyBorder="1" applyAlignment="1" applyProtection="0">
      <alignment horizontal="center" vertical="center" wrapText="1"/>
    </xf>
    <xf numFmtId="49" fontId="17" fillId="2" borderId="24" applyNumberFormat="1" applyFont="1" applyFill="1" applyBorder="1" applyAlignment="1" applyProtection="0">
      <alignment horizontal="center" vertical="center" wrapText="1"/>
    </xf>
    <xf numFmtId="49" fontId="17" fillId="4" borderId="24" applyNumberFormat="1" applyFont="1" applyFill="1" applyBorder="1" applyAlignment="1" applyProtection="0">
      <alignment horizontal="center" vertical="center" wrapText="1"/>
    </xf>
    <xf numFmtId="49" fontId="17" fillId="5" borderId="24" applyNumberFormat="1" applyFont="1" applyFill="1" applyBorder="1" applyAlignment="1" applyProtection="0">
      <alignment horizontal="center" vertical="center" wrapText="1"/>
    </xf>
    <xf numFmtId="49" fontId="17" fillId="6" borderId="24" applyNumberFormat="1" applyFont="1" applyFill="1" applyBorder="1" applyAlignment="1" applyProtection="0">
      <alignment horizontal="center" vertical="center" wrapText="1"/>
    </xf>
    <xf numFmtId="49" fontId="17" fillId="7" borderId="24" applyNumberFormat="1" applyFont="1" applyFill="1" applyBorder="1" applyAlignment="1" applyProtection="0">
      <alignment horizontal="center" vertical="center" wrapText="1"/>
    </xf>
    <xf numFmtId="49" fontId="17" fillId="8" borderId="24" applyNumberFormat="1" applyFont="1" applyFill="1" applyBorder="1" applyAlignment="1" applyProtection="0">
      <alignment horizontal="center" vertical="center" wrapText="1"/>
    </xf>
    <xf numFmtId="49" fontId="17" fillId="9" borderId="24" applyNumberFormat="1" applyFont="1" applyFill="1" applyBorder="1" applyAlignment="1" applyProtection="0">
      <alignment horizontal="center" vertical="center" wrapText="1"/>
    </xf>
    <xf numFmtId="49" fontId="17" fillId="10" borderId="24" applyNumberFormat="1" applyFont="1" applyFill="1" applyBorder="1" applyAlignment="1" applyProtection="0">
      <alignment horizontal="center" vertical="center" wrapText="1"/>
    </xf>
    <xf numFmtId="49" fontId="17" fillId="11" borderId="24" applyNumberFormat="1" applyFont="1" applyFill="1" applyBorder="1" applyAlignment="1" applyProtection="0">
      <alignment horizontal="center" vertical="center" wrapText="1"/>
    </xf>
    <xf numFmtId="49" fontId="17" fillId="12" borderId="24" applyNumberFormat="1" applyFont="1" applyFill="1" applyBorder="1" applyAlignment="1" applyProtection="0">
      <alignment horizontal="center" vertical="center" wrapText="1"/>
    </xf>
    <xf numFmtId="49" fontId="18" fillId="13" borderId="24" applyNumberFormat="1" applyFont="1" applyFill="1" applyBorder="1" applyAlignment="1" applyProtection="0">
      <alignment horizontal="center" vertical="center" wrapText="1"/>
    </xf>
    <xf numFmtId="49" fontId="17" fillId="14" borderId="24" applyNumberFormat="1" applyFont="1" applyFill="1" applyBorder="1" applyAlignment="1" applyProtection="0">
      <alignment horizontal="center" vertical="center" wrapText="1"/>
    </xf>
    <xf numFmtId="49" fontId="18" fillId="15" borderId="24" applyNumberFormat="1" applyFont="1" applyFill="1" applyBorder="1" applyAlignment="1" applyProtection="0">
      <alignment horizontal="center" vertical="center" wrapText="1"/>
    </xf>
    <xf numFmtId="49" fontId="17" fillId="16" borderId="24" applyNumberFormat="1" applyFont="1" applyFill="1" applyBorder="1" applyAlignment="1" applyProtection="0">
      <alignment horizontal="center" vertical="center" wrapText="1"/>
    </xf>
    <xf numFmtId="49" fontId="17" fillId="17" borderId="24" applyNumberFormat="1" applyFont="1" applyFill="1" applyBorder="1" applyAlignment="1" applyProtection="0">
      <alignment horizontal="center" vertical="center" wrapText="1"/>
    </xf>
    <xf numFmtId="49" fontId="17" fillId="18" borderId="24" applyNumberFormat="1" applyFont="1" applyFill="1" applyBorder="1" applyAlignment="1" applyProtection="0">
      <alignment horizontal="center" vertical="center" wrapText="1"/>
    </xf>
    <xf numFmtId="49" fontId="17" fillId="19" borderId="24" applyNumberFormat="1" applyFont="1" applyFill="1" applyBorder="1" applyAlignment="1" applyProtection="0">
      <alignment horizontal="center" vertical="center" wrapText="1"/>
    </xf>
    <xf numFmtId="49" fontId="19" fillId="2" borderId="24" applyNumberFormat="1" applyFont="1" applyFill="1" applyBorder="1" applyAlignment="1" applyProtection="0">
      <alignment horizontal="center" vertical="center" wrapText="1"/>
    </xf>
    <xf numFmtId="49" fontId="12" fillId="2" borderId="24" applyNumberFormat="1" applyFont="1" applyFill="1" applyBorder="1" applyAlignment="1" applyProtection="0">
      <alignment horizontal="center" vertical="center" wrapText="1"/>
    </xf>
    <xf numFmtId="49" fontId="15" fillId="2" borderId="55" applyNumberFormat="1" applyFont="1" applyFill="1" applyBorder="1" applyAlignment="1" applyProtection="0">
      <alignment horizontal="center" vertical="bottom"/>
    </xf>
    <xf numFmtId="0" fontId="0" fillId="2" borderId="55" applyNumberFormat="0" applyFont="1" applyFill="1" applyBorder="1" applyAlignment="1" applyProtection="0">
      <alignment vertical="bottom"/>
    </xf>
    <xf numFmtId="0" fontId="0" fillId="2" borderId="55" applyNumberFormat="0" applyFont="1" applyFill="1" applyBorder="1" applyAlignment="1" applyProtection="0">
      <alignment horizontal="center" vertical="center"/>
    </xf>
    <xf numFmtId="1" fontId="0" fillId="2" borderId="55" applyNumberFormat="1" applyFont="1" applyFill="1" applyBorder="1" applyAlignment="1" applyProtection="0">
      <alignment horizontal="center" vertical="bottom"/>
    </xf>
    <xf numFmtId="2" fontId="0" fillId="2" borderId="55" applyNumberFormat="1" applyFont="1" applyFill="1" applyBorder="1" applyAlignment="1" applyProtection="0">
      <alignment horizontal="center" vertical="bottom"/>
    </xf>
    <xf numFmtId="59" fontId="0" fillId="2" borderId="55" applyNumberFormat="1" applyFont="1" applyFill="1" applyBorder="1" applyAlignment="1" applyProtection="0">
      <alignment horizontal="center" vertical="bottom"/>
    </xf>
    <xf numFmtId="1" fontId="14" fillId="2" borderId="55" applyNumberFormat="1" applyFont="1" applyFill="1" applyBorder="1" applyAlignment="1" applyProtection="0">
      <alignment horizontal="center" vertical="bottom"/>
    </xf>
    <xf numFmtId="1" fontId="20" fillId="2" borderId="55" applyNumberFormat="1" applyFont="1" applyFill="1" applyBorder="1" applyAlignment="1" applyProtection="0">
      <alignment horizontal="center" vertical="bottom"/>
    </xf>
    <xf numFmtId="1" fontId="0" fillId="2" borderId="55" applyNumberFormat="1" applyFont="1" applyFill="1" applyBorder="1" applyAlignment="1" applyProtection="0">
      <alignment vertical="bottom"/>
    </xf>
    <xf numFmtId="59" fontId="0" fillId="2" borderId="56" applyNumberFormat="1" applyFont="1" applyFill="1" applyBorder="1" applyAlignment="1" applyProtection="0">
      <alignment vertical="bottom"/>
    </xf>
    <xf numFmtId="49" fontId="0" fillId="2" borderId="57" applyNumberFormat="1" applyFont="1" applyFill="1" applyBorder="1" applyAlignment="1" applyProtection="0">
      <alignment vertical="bottom"/>
    </xf>
    <xf numFmtId="49" fontId="0" fillId="20" borderId="34" applyNumberFormat="1" applyFont="1" applyFill="1" applyBorder="1" applyAlignment="1" applyProtection="0">
      <alignment horizontal="center" vertical="bottom"/>
    </xf>
    <xf numFmtId="49" fontId="0" fillId="2" borderId="34" applyNumberFormat="1" applyFont="1" applyFill="1" applyBorder="1" applyAlignment="1" applyProtection="0">
      <alignment horizontal="center" vertical="center"/>
    </xf>
    <xf numFmtId="1" fontId="0" fillId="2" borderId="34" applyNumberFormat="1" applyFont="1" applyFill="1" applyBorder="1" applyAlignment="1" applyProtection="0">
      <alignment horizontal="center" vertical="bottom"/>
    </xf>
    <xf numFmtId="2" fontId="0" fillId="2" borderId="34" applyNumberFormat="1" applyFont="1" applyFill="1" applyBorder="1" applyAlignment="1" applyProtection="0">
      <alignment horizontal="center" vertical="bottom"/>
    </xf>
    <xf numFmtId="59" fontId="0" fillId="2" borderId="34" applyNumberFormat="1" applyFont="1" applyFill="1" applyBorder="1" applyAlignment="1" applyProtection="0">
      <alignment horizontal="center" vertical="bottom"/>
    </xf>
    <xf numFmtId="1" fontId="14" fillId="2" borderId="34" applyNumberFormat="1" applyFont="1" applyFill="1" applyBorder="1" applyAlignment="1" applyProtection="0">
      <alignment horizontal="center" vertical="bottom"/>
    </xf>
    <xf numFmtId="1" fontId="14" fillId="4" borderId="34" applyNumberFormat="1" applyFont="1" applyFill="1" applyBorder="1" applyAlignment="1" applyProtection="0">
      <alignment horizontal="center" vertical="bottom"/>
    </xf>
    <xf numFmtId="1" fontId="0" fillId="5" borderId="34" applyNumberFormat="1" applyFont="1" applyFill="1" applyBorder="1" applyAlignment="1" applyProtection="0">
      <alignment horizontal="center" vertical="bottom"/>
    </xf>
    <xf numFmtId="1" fontId="14" fillId="6" borderId="34" applyNumberFormat="1" applyFont="1" applyFill="1" applyBorder="1" applyAlignment="1" applyProtection="0">
      <alignment horizontal="center" vertical="bottom"/>
    </xf>
    <xf numFmtId="1" fontId="14" fillId="7" borderId="34" applyNumberFormat="1" applyFont="1" applyFill="1" applyBorder="1" applyAlignment="1" applyProtection="0">
      <alignment horizontal="center" vertical="bottom"/>
    </xf>
    <xf numFmtId="1" fontId="14" fillId="8" borderId="34" applyNumberFormat="1" applyFont="1" applyFill="1" applyBorder="1" applyAlignment="1" applyProtection="0">
      <alignment horizontal="center" vertical="bottom"/>
    </xf>
    <xf numFmtId="1" fontId="14" fillId="9" borderId="34" applyNumberFormat="1" applyFont="1" applyFill="1" applyBorder="1" applyAlignment="1" applyProtection="0">
      <alignment horizontal="center" vertical="bottom"/>
    </xf>
    <xf numFmtId="1" fontId="14" fillId="10" borderId="34" applyNumberFormat="1" applyFont="1" applyFill="1" applyBorder="1" applyAlignment="1" applyProtection="0">
      <alignment horizontal="center" vertical="bottom"/>
    </xf>
    <xf numFmtId="1" fontId="14" fillId="11" borderId="34" applyNumberFormat="1" applyFont="1" applyFill="1" applyBorder="1" applyAlignment="1" applyProtection="0">
      <alignment horizontal="center" vertical="bottom"/>
    </xf>
    <xf numFmtId="1" fontId="14" fillId="12" borderId="34" applyNumberFormat="1" applyFont="1" applyFill="1" applyBorder="1" applyAlignment="1" applyProtection="0">
      <alignment horizontal="center" vertical="bottom"/>
    </xf>
    <xf numFmtId="1" fontId="20" fillId="13" borderId="34" applyNumberFormat="1" applyFont="1" applyFill="1" applyBorder="1" applyAlignment="1" applyProtection="0">
      <alignment horizontal="center" vertical="bottom"/>
    </xf>
    <xf numFmtId="1" fontId="14" fillId="14" borderId="35" applyNumberFormat="1" applyFont="1" applyFill="1" applyBorder="1" applyAlignment="1" applyProtection="0">
      <alignment horizontal="center" vertical="bottom"/>
    </xf>
    <xf numFmtId="1" fontId="20" fillId="15" borderId="58" applyNumberFormat="1" applyFont="1" applyFill="1" applyBorder="1" applyAlignment="1" applyProtection="0">
      <alignment horizontal="center" vertical="bottom"/>
    </xf>
    <xf numFmtId="1" fontId="14" fillId="16" borderId="57" applyNumberFormat="1" applyFont="1" applyFill="1" applyBorder="1" applyAlignment="1" applyProtection="0">
      <alignment horizontal="center" vertical="bottom"/>
    </xf>
    <xf numFmtId="1" fontId="14" fillId="17" borderId="34" applyNumberFormat="1" applyFont="1" applyFill="1" applyBorder="1" applyAlignment="1" applyProtection="0">
      <alignment horizontal="center" vertical="bottom"/>
    </xf>
    <xf numFmtId="1" fontId="14" fillId="18" borderId="34" applyNumberFormat="1" applyFont="1" applyFill="1" applyBorder="1" applyAlignment="1" applyProtection="0">
      <alignment horizontal="center" vertical="bottom"/>
    </xf>
    <xf numFmtId="1" fontId="14" fillId="19" borderId="34" applyNumberFormat="1" applyFont="1" applyFill="1" applyBorder="1" applyAlignment="1" applyProtection="0">
      <alignment horizontal="center" vertical="bottom"/>
    </xf>
    <xf numFmtId="1" fontId="0" fillId="2" borderId="34" applyNumberFormat="1" applyFont="1" applyFill="1" applyBorder="1" applyAlignment="1" applyProtection="0">
      <alignment vertical="bottom"/>
    </xf>
    <xf numFmtId="59" fontId="0" fillId="2" borderId="35" applyNumberFormat="1" applyFont="1" applyFill="1" applyBorder="1" applyAlignment="1" applyProtection="0">
      <alignment vertical="bottom"/>
    </xf>
    <xf numFmtId="49" fontId="0" fillId="2" borderId="59" applyNumberFormat="1" applyFont="1" applyFill="1" applyBorder="1" applyAlignment="1" applyProtection="0">
      <alignment vertical="bottom"/>
    </xf>
    <xf numFmtId="0" fontId="0" fillId="2" borderId="38" applyNumberFormat="0" applyFont="1" applyFill="1" applyBorder="1" applyAlignment="1" applyProtection="0">
      <alignment horizontal="center" vertical="bottom"/>
    </xf>
    <xf numFmtId="49" fontId="0" fillId="2" borderId="38" applyNumberFormat="1" applyFont="1" applyFill="1" applyBorder="1" applyAlignment="1" applyProtection="0">
      <alignment horizontal="center" vertical="center"/>
    </xf>
    <xf numFmtId="1" fontId="0" fillId="2" borderId="38" applyNumberFormat="1" applyFont="1" applyFill="1" applyBorder="1" applyAlignment="1" applyProtection="0">
      <alignment horizontal="center" vertical="bottom"/>
    </xf>
    <xf numFmtId="2" fontId="0" fillId="2" borderId="38" applyNumberFormat="1" applyFont="1" applyFill="1" applyBorder="1" applyAlignment="1" applyProtection="0">
      <alignment horizontal="center" vertical="bottom"/>
    </xf>
    <xf numFmtId="59" fontId="0" fillId="2" borderId="38" applyNumberFormat="1" applyFont="1" applyFill="1" applyBorder="1" applyAlignment="1" applyProtection="0">
      <alignment horizontal="center" vertical="bottom"/>
    </xf>
    <xf numFmtId="1" fontId="14" fillId="2" borderId="38" applyNumberFormat="1" applyFont="1" applyFill="1" applyBorder="1" applyAlignment="1" applyProtection="0">
      <alignment horizontal="center" vertical="bottom"/>
    </xf>
    <xf numFmtId="1" fontId="14" fillId="4" borderId="38" applyNumberFormat="1" applyFont="1" applyFill="1" applyBorder="1" applyAlignment="1" applyProtection="0">
      <alignment horizontal="center" vertical="bottom"/>
    </xf>
    <xf numFmtId="1" fontId="0" fillId="5" borderId="38" applyNumberFormat="1" applyFont="1" applyFill="1" applyBorder="1" applyAlignment="1" applyProtection="0">
      <alignment horizontal="center" vertical="bottom"/>
    </xf>
    <xf numFmtId="1" fontId="14" fillId="6" borderId="38" applyNumberFormat="1" applyFont="1" applyFill="1" applyBorder="1" applyAlignment="1" applyProtection="0">
      <alignment horizontal="center" vertical="bottom"/>
    </xf>
    <xf numFmtId="1" fontId="14" fillId="7" borderId="38" applyNumberFormat="1" applyFont="1" applyFill="1" applyBorder="1" applyAlignment="1" applyProtection="0">
      <alignment horizontal="center" vertical="bottom"/>
    </xf>
    <xf numFmtId="1" fontId="14" fillId="8" borderId="38" applyNumberFormat="1" applyFont="1" applyFill="1" applyBorder="1" applyAlignment="1" applyProtection="0">
      <alignment horizontal="center" vertical="bottom"/>
    </xf>
    <xf numFmtId="1" fontId="14" fillId="9" borderId="38" applyNumberFormat="1" applyFont="1" applyFill="1" applyBorder="1" applyAlignment="1" applyProtection="0">
      <alignment horizontal="center" vertical="bottom"/>
    </xf>
    <xf numFmtId="1" fontId="14" fillId="10" borderId="38" applyNumberFormat="1" applyFont="1" applyFill="1" applyBorder="1" applyAlignment="1" applyProtection="0">
      <alignment horizontal="center" vertical="bottom"/>
    </xf>
    <xf numFmtId="1" fontId="14" fillId="11" borderId="38" applyNumberFormat="1" applyFont="1" applyFill="1" applyBorder="1" applyAlignment="1" applyProtection="0">
      <alignment horizontal="center" vertical="bottom"/>
    </xf>
    <xf numFmtId="1" fontId="14" fillId="12" borderId="38" applyNumberFormat="1" applyFont="1" applyFill="1" applyBorder="1" applyAlignment="1" applyProtection="0">
      <alignment horizontal="center" vertical="bottom"/>
    </xf>
    <xf numFmtId="1" fontId="20" fillId="13" borderId="38" applyNumberFormat="1" applyFont="1" applyFill="1" applyBorder="1" applyAlignment="1" applyProtection="0">
      <alignment horizontal="center" vertical="bottom"/>
    </xf>
    <xf numFmtId="1" fontId="14" fillId="14" borderId="39" applyNumberFormat="1" applyFont="1" applyFill="1" applyBorder="1" applyAlignment="1" applyProtection="0">
      <alignment horizontal="center" vertical="bottom"/>
    </xf>
    <xf numFmtId="1" fontId="20" fillId="15" borderId="60" applyNumberFormat="1" applyFont="1" applyFill="1" applyBorder="1" applyAlignment="1" applyProtection="0">
      <alignment horizontal="center" vertical="bottom"/>
    </xf>
    <xf numFmtId="1" fontId="14" fillId="16" borderId="36" applyNumberFormat="1" applyFont="1" applyFill="1" applyBorder="1" applyAlignment="1" applyProtection="0">
      <alignment horizontal="center" vertical="bottom"/>
    </xf>
    <xf numFmtId="1" fontId="14" fillId="17" borderId="61" applyNumberFormat="1" applyFont="1" applyFill="1" applyBorder="1" applyAlignment="1" applyProtection="0">
      <alignment horizontal="center" vertical="bottom"/>
    </xf>
    <xf numFmtId="1" fontId="14" fillId="18" borderId="61" applyNumberFormat="1" applyFont="1" applyFill="1" applyBorder="1" applyAlignment="1" applyProtection="0">
      <alignment horizontal="center" vertical="bottom"/>
    </xf>
    <xf numFmtId="1" fontId="14" fillId="19" borderId="61" applyNumberFormat="1" applyFont="1" applyFill="1" applyBorder="1" applyAlignment="1" applyProtection="0">
      <alignment horizontal="center" vertical="bottom"/>
    </xf>
    <xf numFmtId="1" fontId="14" fillId="2" borderId="62" applyNumberFormat="1" applyFont="1" applyFill="1" applyBorder="1" applyAlignment="1" applyProtection="0">
      <alignment horizontal="center" vertical="bottom"/>
    </xf>
    <xf numFmtId="1" fontId="14" fillId="2" borderId="63" applyNumberFormat="1" applyFont="1" applyFill="1" applyBorder="1" applyAlignment="1" applyProtection="0">
      <alignment horizontal="center" vertical="bottom"/>
    </xf>
    <xf numFmtId="1" fontId="0" fillId="2" borderId="63" applyNumberFormat="1" applyFont="1" applyFill="1" applyBorder="1" applyAlignment="1" applyProtection="0">
      <alignment vertical="bottom"/>
    </xf>
    <xf numFmtId="59" fontId="0" fillId="2" borderId="64" applyNumberFormat="1" applyFont="1" applyFill="1" applyBorder="1" applyAlignment="1" applyProtection="0">
      <alignment vertical="bottom"/>
    </xf>
    <xf numFmtId="1" fontId="0" fillId="2" borderId="38" applyNumberFormat="1" applyFont="1" applyFill="1" applyBorder="1" applyAlignment="1" applyProtection="0">
      <alignment vertical="bottom"/>
    </xf>
    <xf numFmtId="1" fontId="14" fillId="16" borderId="59" applyNumberFormat="1" applyFont="1" applyFill="1" applyBorder="1" applyAlignment="1" applyProtection="0">
      <alignment horizontal="center" vertical="bottom"/>
    </xf>
    <xf numFmtId="1" fontId="14" fillId="17" borderId="38" applyNumberFormat="1" applyFont="1" applyFill="1" applyBorder="1" applyAlignment="1" applyProtection="0">
      <alignment horizontal="center" vertical="bottom"/>
    </xf>
    <xf numFmtId="1" fontId="14" fillId="18" borderId="38" applyNumberFormat="1" applyFont="1" applyFill="1" applyBorder="1" applyAlignment="1" applyProtection="0">
      <alignment horizontal="center" vertical="bottom"/>
    </xf>
    <xf numFmtId="1" fontId="14" fillId="19" borderId="38" applyNumberFormat="1" applyFont="1" applyFill="1" applyBorder="1" applyAlignment="1" applyProtection="0">
      <alignment horizontal="center" vertical="bottom"/>
    </xf>
    <xf numFmtId="59" fontId="0" fillId="2" borderId="39" applyNumberFormat="1" applyFont="1" applyFill="1" applyBorder="1" applyAlignment="1" applyProtection="0">
      <alignment vertical="bottom"/>
    </xf>
    <xf numFmtId="49" fontId="0" fillId="2" borderId="38" applyNumberFormat="1" applyFont="1" applyFill="1" applyBorder="1" applyAlignment="1" applyProtection="0">
      <alignment vertical="bottom"/>
    </xf>
    <xf numFmtId="49" fontId="0" fillId="20" borderId="38" applyNumberFormat="1" applyFont="1" applyFill="1" applyBorder="1" applyAlignment="1" applyProtection="0">
      <alignment horizontal="center" vertical="bottom"/>
    </xf>
    <xf numFmtId="1" fontId="14" fillId="14" borderId="65" applyNumberFormat="1" applyFont="1" applyFill="1" applyBorder="1" applyAlignment="1" applyProtection="0">
      <alignment horizontal="center" vertical="bottom"/>
    </xf>
    <xf numFmtId="1" fontId="20" fillId="15" borderId="66" applyNumberFormat="1" applyFont="1" applyFill="1" applyBorder="1" applyAlignment="1" applyProtection="0">
      <alignment horizontal="center" vertical="bottom"/>
    </xf>
    <xf numFmtId="1" fontId="14" fillId="16" borderId="38" applyNumberFormat="1" applyFont="1" applyFill="1" applyBorder="1" applyAlignment="1" applyProtection="0">
      <alignment horizontal="center" vertical="bottom"/>
    </xf>
    <xf numFmtId="59" fontId="0" fillId="2" borderId="38" applyNumberFormat="1" applyFont="1" applyFill="1" applyBorder="1" applyAlignment="1" applyProtection="0">
      <alignment vertical="bottom"/>
    </xf>
    <xf numFmtId="49" fontId="0" fillId="2" borderId="67" applyNumberFormat="1" applyFont="1" applyFill="1" applyBorder="1" applyAlignment="1" applyProtection="0">
      <alignment vertical="bottom"/>
    </xf>
    <xf numFmtId="1" fontId="0" fillId="2" borderId="42" applyNumberFormat="1" applyFont="1" applyFill="1" applyBorder="1" applyAlignment="1" applyProtection="0">
      <alignment vertical="bottom"/>
    </xf>
    <xf numFmtId="49" fontId="0" fillId="2" borderId="42" applyNumberFormat="1" applyFont="1" applyFill="1" applyBorder="1" applyAlignment="1" applyProtection="0">
      <alignment horizontal="center" vertical="center"/>
    </xf>
    <xf numFmtId="1" fontId="0" fillId="2" borderId="42" applyNumberFormat="1" applyFont="1" applyFill="1" applyBorder="1" applyAlignment="1" applyProtection="0">
      <alignment horizontal="center" vertical="bottom"/>
    </xf>
    <xf numFmtId="2" fontId="0" fillId="2" borderId="42" applyNumberFormat="1" applyFont="1" applyFill="1" applyBorder="1" applyAlignment="1" applyProtection="0">
      <alignment horizontal="center" vertical="bottom"/>
    </xf>
    <xf numFmtId="59" fontId="0" fillId="2" borderId="42" applyNumberFormat="1" applyFont="1" applyFill="1" applyBorder="1" applyAlignment="1" applyProtection="0">
      <alignment horizontal="center" vertical="bottom"/>
    </xf>
    <xf numFmtId="1" fontId="14" fillId="2" borderId="42" applyNumberFormat="1" applyFont="1" applyFill="1" applyBorder="1" applyAlignment="1" applyProtection="0">
      <alignment horizontal="center" vertical="bottom"/>
    </xf>
    <xf numFmtId="1" fontId="14" fillId="4" borderId="42" applyNumberFormat="1" applyFont="1" applyFill="1" applyBorder="1" applyAlignment="1" applyProtection="0">
      <alignment horizontal="center" vertical="bottom"/>
    </xf>
    <xf numFmtId="1" fontId="0" fillId="5" borderId="42" applyNumberFormat="1" applyFont="1" applyFill="1" applyBorder="1" applyAlignment="1" applyProtection="0">
      <alignment horizontal="center" vertical="bottom"/>
    </xf>
    <xf numFmtId="1" fontId="14" fillId="6" borderId="42" applyNumberFormat="1" applyFont="1" applyFill="1" applyBorder="1" applyAlignment="1" applyProtection="0">
      <alignment horizontal="center" vertical="bottom"/>
    </xf>
    <xf numFmtId="1" fontId="14" fillId="7" borderId="42" applyNumberFormat="1" applyFont="1" applyFill="1" applyBorder="1" applyAlignment="1" applyProtection="0">
      <alignment horizontal="center" vertical="bottom"/>
    </xf>
    <xf numFmtId="1" fontId="14" fillId="8" borderId="42" applyNumberFormat="1" applyFont="1" applyFill="1" applyBorder="1" applyAlignment="1" applyProtection="0">
      <alignment horizontal="center" vertical="bottom"/>
    </xf>
    <xf numFmtId="1" fontId="14" fillId="9" borderId="42" applyNumberFormat="1" applyFont="1" applyFill="1" applyBorder="1" applyAlignment="1" applyProtection="0">
      <alignment horizontal="center" vertical="bottom"/>
    </xf>
    <xf numFmtId="1" fontId="14" fillId="10" borderId="42" applyNumberFormat="1" applyFont="1" applyFill="1" applyBorder="1" applyAlignment="1" applyProtection="0">
      <alignment horizontal="center" vertical="bottom"/>
    </xf>
    <xf numFmtId="1" fontId="14" fillId="11" borderId="42" applyNumberFormat="1" applyFont="1" applyFill="1" applyBorder="1" applyAlignment="1" applyProtection="0">
      <alignment horizontal="center" vertical="bottom"/>
    </xf>
    <xf numFmtId="1" fontId="14" fillId="12" borderId="42" applyNumberFormat="1" applyFont="1" applyFill="1" applyBorder="1" applyAlignment="1" applyProtection="0">
      <alignment horizontal="center" vertical="bottom"/>
    </xf>
    <xf numFmtId="1" fontId="20" fillId="13" borderId="42" applyNumberFormat="1" applyFont="1" applyFill="1" applyBorder="1" applyAlignment="1" applyProtection="0">
      <alignment horizontal="center" vertical="bottom"/>
    </xf>
    <xf numFmtId="1" fontId="14" fillId="14" borderId="43" applyNumberFormat="1" applyFont="1" applyFill="1" applyBorder="1" applyAlignment="1" applyProtection="0">
      <alignment horizontal="center" vertical="bottom"/>
    </xf>
    <xf numFmtId="1" fontId="20" fillId="15" borderId="68" applyNumberFormat="1" applyFont="1" applyFill="1" applyBorder="1" applyAlignment="1" applyProtection="0">
      <alignment horizontal="center" vertical="bottom"/>
    </xf>
    <xf numFmtId="1" fontId="14" fillId="16" borderId="67" applyNumberFormat="1" applyFont="1" applyFill="1" applyBorder="1" applyAlignment="1" applyProtection="0">
      <alignment horizontal="center" vertical="bottom"/>
    </xf>
    <xf numFmtId="1" fontId="14" fillId="17" borderId="42" applyNumberFormat="1" applyFont="1" applyFill="1" applyBorder="1" applyAlignment="1" applyProtection="0">
      <alignment horizontal="center" vertical="bottom"/>
    </xf>
    <xf numFmtId="1" fontId="14" fillId="18" borderId="42" applyNumberFormat="1" applyFont="1" applyFill="1" applyBorder="1" applyAlignment="1" applyProtection="0">
      <alignment horizontal="center" vertical="bottom"/>
    </xf>
    <xf numFmtId="1" fontId="14" fillId="19" borderId="42" applyNumberFormat="1" applyFont="1" applyFill="1" applyBorder="1" applyAlignment="1" applyProtection="0">
      <alignment horizontal="center" vertical="bottom"/>
    </xf>
    <xf numFmtId="59" fontId="0" fillId="2" borderId="43" applyNumberFormat="1" applyFont="1" applyFill="1" applyBorder="1" applyAlignment="1" applyProtection="0">
      <alignment vertical="bottom"/>
    </xf>
    <xf numFmtId="1" fontId="0" fillId="2" borderId="69" applyNumberFormat="1" applyFont="1" applyFill="1" applyBorder="1" applyAlignment="1" applyProtection="0">
      <alignment vertical="bottom"/>
    </xf>
    <xf numFmtId="1" fontId="0" fillId="2" borderId="69" applyNumberFormat="1" applyFont="1" applyFill="1" applyBorder="1" applyAlignment="1" applyProtection="0">
      <alignment horizontal="center" vertical="center"/>
    </xf>
    <xf numFmtId="2" fontId="0" fillId="2" borderId="69" applyNumberFormat="1" applyFont="1" applyFill="1" applyBorder="1" applyAlignment="1" applyProtection="0">
      <alignment vertical="bottom"/>
    </xf>
    <xf numFmtId="59" fontId="0" fillId="2" borderId="69" applyNumberFormat="1" applyFont="1" applyFill="1" applyBorder="1" applyAlignment="1" applyProtection="0">
      <alignment horizontal="center" vertical="bottom"/>
    </xf>
    <xf numFmtId="1" fontId="16" fillId="2" borderId="69" applyNumberFormat="1" applyFont="1" applyFill="1" applyBorder="1" applyAlignment="1" applyProtection="0">
      <alignment vertical="bottom"/>
    </xf>
    <xf numFmtId="59" fontId="0" fillId="2" borderId="69" applyNumberFormat="1" applyFont="1" applyFill="1" applyBorder="1" applyAlignment="1" applyProtection="0">
      <alignment vertical="bottom"/>
    </xf>
    <xf numFmtId="49" fontId="15" fillId="2" borderId="70" applyNumberFormat="1" applyFont="1" applyFill="1" applyBorder="1" applyAlignment="1" applyProtection="0">
      <alignment horizontal="center" vertical="bottom"/>
    </xf>
    <xf numFmtId="0" fontId="0" fillId="2" borderId="70" applyNumberFormat="0" applyFont="1" applyFill="1" applyBorder="1" applyAlignment="1" applyProtection="0">
      <alignment vertical="bottom"/>
    </xf>
    <xf numFmtId="0" fontId="0" fillId="2" borderId="70" applyNumberFormat="0" applyFont="1" applyFill="1" applyBorder="1" applyAlignment="1" applyProtection="0">
      <alignment horizontal="center" vertical="center"/>
    </xf>
    <xf numFmtId="2" fontId="0" fillId="2" borderId="70" applyNumberFormat="1" applyFont="1" applyFill="1" applyBorder="1" applyAlignment="1" applyProtection="0">
      <alignment horizontal="center" vertical="bottom"/>
    </xf>
    <xf numFmtId="59" fontId="0" fillId="2" borderId="70" applyNumberFormat="1" applyFont="1" applyFill="1" applyBorder="1" applyAlignment="1" applyProtection="0">
      <alignment horizontal="center" vertical="bottom"/>
    </xf>
    <xf numFmtId="1" fontId="16" fillId="2" borderId="70" applyNumberFormat="1" applyFont="1" applyFill="1" applyBorder="1" applyAlignment="1" applyProtection="0">
      <alignment vertical="bottom"/>
    </xf>
    <xf numFmtId="1" fontId="0" fillId="2" borderId="70" applyNumberFormat="1" applyFont="1" applyFill="1" applyBorder="1" applyAlignment="1" applyProtection="0">
      <alignment vertical="bottom"/>
    </xf>
    <xf numFmtId="59" fontId="0" fillId="2" borderId="70" applyNumberFormat="1" applyFont="1" applyFill="1" applyBorder="1" applyAlignment="1" applyProtection="0">
      <alignment vertical="bottom"/>
    </xf>
    <xf numFmtId="49" fontId="0" fillId="2" borderId="54" applyNumberFormat="1" applyFont="1" applyFill="1" applyBorder="1" applyAlignment="1" applyProtection="0">
      <alignment vertical="bottom"/>
    </xf>
    <xf numFmtId="49" fontId="0" fillId="2" borderId="54" applyNumberFormat="1" applyFont="1" applyFill="1" applyBorder="1" applyAlignment="1" applyProtection="0">
      <alignment horizontal="center" vertical="bottom"/>
    </xf>
    <xf numFmtId="1" fontId="0" fillId="2" borderId="54" applyNumberFormat="1" applyFont="1" applyFill="1" applyBorder="1" applyAlignment="1" applyProtection="0">
      <alignment vertical="bottom"/>
    </xf>
    <xf numFmtId="2" fontId="0" fillId="2" borderId="54" applyNumberFormat="1" applyFont="1" applyFill="1" applyBorder="1" applyAlignment="1" applyProtection="0">
      <alignment vertical="bottom"/>
    </xf>
    <xf numFmtId="59" fontId="0" fillId="2" borderId="54" applyNumberFormat="1" applyFont="1" applyFill="1" applyBorder="1" applyAlignment="1" applyProtection="0">
      <alignment horizontal="center" vertical="bottom"/>
    </xf>
    <xf numFmtId="1" fontId="0" fillId="2" borderId="71" applyNumberFormat="1" applyFont="1" applyFill="1" applyBorder="1" applyAlignment="1" applyProtection="0">
      <alignment vertical="bottom"/>
    </xf>
    <xf numFmtId="1" fontId="0" fillId="4" borderId="13" applyNumberFormat="1" applyFont="1" applyFill="1" applyBorder="1" applyAlignment="1" applyProtection="0">
      <alignment vertical="bottom"/>
    </xf>
    <xf numFmtId="1" fontId="0" fillId="5" borderId="13" applyNumberFormat="1" applyFont="1" applyFill="1" applyBorder="1" applyAlignment="1" applyProtection="0">
      <alignment horizontal="center" vertical="bottom"/>
    </xf>
    <xf numFmtId="1" fontId="0" fillId="6" borderId="13" applyNumberFormat="1" applyFont="1" applyFill="1" applyBorder="1" applyAlignment="1" applyProtection="0">
      <alignment vertical="bottom"/>
    </xf>
    <xf numFmtId="1" fontId="0" fillId="7" borderId="13" applyNumberFormat="1" applyFont="1" applyFill="1" applyBorder="1" applyAlignment="1" applyProtection="0">
      <alignment vertical="bottom"/>
    </xf>
    <xf numFmtId="1" fontId="0" fillId="8" borderId="13" applyNumberFormat="1" applyFont="1" applyFill="1" applyBorder="1" applyAlignment="1" applyProtection="0">
      <alignment vertical="bottom"/>
    </xf>
    <xf numFmtId="1" fontId="0" fillId="9" borderId="13" applyNumberFormat="1" applyFont="1" applyFill="1" applyBorder="1" applyAlignment="1" applyProtection="0">
      <alignment vertical="bottom"/>
    </xf>
    <xf numFmtId="1" fontId="0" fillId="10" borderId="13" applyNumberFormat="1" applyFont="1" applyFill="1" applyBorder="1" applyAlignment="1" applyProtection="0">
      <alignment vertical="bottom"/>
    </xf>
    <xf numFmtId="1" fontId="0" fillId="11" borderId="13" applyNumberFormat="1" applyFont="1" applyFill="1" applyBorder="1" applyAlignment="1" applyProtection="0">
      <alignment vertical="bottom"/>
    </xf>
    <xf numFmtId="1" fontId="0" fillId="12" borderId="13" applyNumberFormat="1" applyFont="1" applyFill="1" applyBorder="1" applyAlignment="1" applyProtection="0">
      <alignment vertical="bottom"/>
    </xf>
    <xf numFmtId="1" fontId="0" fillId="13" borderId="13" applyNumberFormat="1" applyFont="1" applyFill="1" applyBorder="1" applyAlignment="1" applyProtection="0">
      <alignment vertical="bottom"/>
    </xf>
    <xf numFmtId="1" fontId="0" fillId="14" borderId="72" applyNumberFormat="1" applyFont="1" applyFill="1" applyBorder="1" applyAlignment="1" applyProtection="0">
      <alignment vertical="bottom"/>
    </xf>
    <xf numFmtId="1" fontId="0" fillId="15" borderId="73" applyNumberFormat="1" applyFont="1" applyFill="1" applyBorder="1" applyAlignment="1" applyProtection="0">
      <alignment vertical="bottom"/>
    </xf>
    <xf numFmtId="1" fontId="0" fillId="16" borderId="74" applyNumberFormat="1" applyFont="1" applyFill="1" applyBorder="1" applyAlignment="1" applyProtection="0">
      <alignment vertical="bottom"/>
    </xf>
    <xf numFmtId="1" fontId="0" fillId="17" borderId="13" applyNumberFormat="1" applyFont="1" applyFill="1" applyBorder="1" applyAlignment="1" applyProtection="0">
      <alignment vertical="bottom"/>
    </xf>
    <xf numFmtId="1" fontId="0" fillId="18" borderId="13" applyNumberFormat="1" applyFont="1" applyFill="1" applyBorder="1" applyAlignment="1" applyProtection="0">
      <alignment vertical="bottom"/>
    </xf>
    <xf numFmtId="1" fontId="0" fillId="19" borderId="13" applyNumberFormat="1" applyFont="1" applyFill="1" applyBorder="1" applyAlignment="1" applyProtection="0">
      <alignment vertical="bottom"/>
    </xf>
    <xf numFmtId="59" fontId="0" fillId="2" borderId="54" applyNumberFormat="1" applyFont="1" applyFill="1" applyBorder="1" applyAlignment="1" applyProtection="0">
      <alignment vertical="bottom"/>
    </xf>
    <xf numFmtId="0" fontId="0" fillId="2" borderId="34" applyNumberFormat="0" applyFont="1" applyFill="1" applyBorder="1" applyAlignment="1" applyProtection="0">
      <alignment horizontal="center" vertical="bottom"/>
    </xf>
    <xf numFmtId="2" fontId="0" fillId="2" borderId="34" applyNumberFormat="1" applyFont="1" applyFill="1" applyBorder="1" applyAlignment="1" applyProtection="0">
      <alignment vertical="bottom"/>
    </xf>
    <xf numFmtId="1" fontId="0" fillId="4" borderId="34" applyNumberFormat="1" applyFont="1" applyFill="1" applyBorder="1" applyAlignment="1" applyProtection="0">
      <alignment vertical="bottom"/>
    </xf>
    <xf numFmtId="1" fontId="0" fillId="6" borderId="34" applyNumberFormat="1" applyFont="1" applyFill="1" applyBorder="1" applyAlignment="1" applyProtection="0">
      <alignment vertical="bottom"/>
    </xf>
    <xf numFmtId="1" fontId="0" fillId="7" borderId="34" applyNumberFormat="1" applyFont="1" applyFill="1" applyBorder="1" applyAlignment="1" applyProtection="0">
      <alignment vertical="bottom"/>
    </xf>
    <xf numFmtId="1" fontId="0" fillId="8" borderId="34" applyNumberFormat="1" applyFont="1" applyFill="1" applyBorder="1" applyAlignment="1" applyProtection="0">
      <alignment vertical="bottom"/>
    </xf>
    <xf numFmtId="1" fontId="0" fillId="9" borderId="34" applyNumberFormat="1" applyFont="1" applyFill="1" applyBorder="1" applyAlignment="1" applyProtection="0">
      <alignment vertical="bottom"/>
    </xf>
    <xf numFmtId="1" fontId="0" fillId="10" borderId="34" applyNumberFormat="1" applyFont="1" applyFill="1" applyBorder="1" applyAlignment="1" applyProtection="0">
      <alignment vertical="bottom"/>
    </xf>
    <xf numFmtId="1" fontId="0" fillId="11" borderId="34" applyNumberFormat="1" applyFont="1" applyFill="1" applyBorder="1" applyAlignment="1" applyProtection="0">
      <alignment vertical="bottom"/>
    </xf>
    <xf numFmtId="1" fontId="0" fillId="12" borderId="34" applyNumberFormat="1" applyFont="1" applyFill="1" applyBorder="1" applyAlignment="1" applyProtection="0">
      <alignment vertical="bottom"/>
    </xf>
    <xf numFmtId="1" fontId="0" fillId="13" borderId="34" applyNumberFormat="1" applyFont="1" applyFill="1" applyBorder="1" applyAlignment="1" applyProtection="0">
      <alignment vertical="bottom"/>
    </xf>
    <xf numFmtId="1" fontId="0" fillId="14" borderId="35" applyNumberFormat="1" applyFont="1" applyFill="1" applyBorder="1" applyAlignment="1" applyProtection="0">
      <alignment vertical="bottom"/>
    </xf>
    <xf numFmtId="1" fontId="0" fillId="15" borderId="58" applyNumberFormat="1" applyFont="1" applyFill="1" applyBorder="1" applyAlignment="1" applyProtection="0">
      <alignment vertical="bottom"/>
    </xf>
    <xf numFmtId="1" fontId="0" fillId="16" borderId="57" applyNumberFormat="1" applyFont="1" applyFill="1" applyBorder="1" applyAlignment="1" applyProtection="0">
      <alignment vertical="bottom"/>
    </xf>
    <xf numFmtId="1" fontId="0" fillId="17" borderId="34" applyNumberFormat="1" applyFont="1" applyFill="1" applyBorder="1" applyAlignment="1" applyProtection="0">
      <alignment vertical="bottom"/>
    </xf>
    <xf numFmtId="1" fontId="0" fillId="18" borderId="34" applyNumberFormat="1" applyFont="1" applyFill="1" applyBorder="1" applyAlignment="1" applyProtection="0">
      <alignment vertical="bottom"/>
    </xf>
    <xf numFmtId="1" fontId="0" fillId="19" borderId="34" applyNumberFormat="1" applyFont="1" applyFill="1" applyBorder="1" applyAlignment="1" applyProtection="0">
      <alignment vertical="bottom"/>
    </xf>
    <xf numFmtId="2" fontId="0" fillId="2" borderId="42" applyNumberFormat="1" applyFont="1" applyFill="1" applyBorder="1" applyAlignment="1" applyProtection="0">
      <alignment vertical="bottom"/>
    </xf>
    <xf numFmtId="1" fontId="0" fillId="4" borderId="42" applyNumberFormat="1" applyFont="1" applyFill="1" applyBorder="1" applyAlignment="1" applyProtection="0">
      <alignment vertical="bottom"/>
    </xf>
    <xf numFmtId="1" fontId="0" fillId="6" borderId="42" applyNumberFormat="1" applyFont="1" applyFill="1" applyBorder="1" applyAlignment="1" applyProtection="0">
      <alignment vertical="bottom"/>
    </xf>
    <xf numFmtId="1" fontId="0" fillId="7" borderId="42" applyNumberFormat="1" applyFont="1" applyFill="1" applyBorder="1" applyAlignment="1" applyProtection="0">
      <alignment vertical="bottom"/>
    </xf>
    <xf numFmtId="1" fontId="0" fillId="8" borderId="42" applyNumberFormat="1" applyFont="1" applyFill="1" applyBorder="1" applyAlignment="1" applyProtection="0">
      <alignment vertical="bottom"/>
    </xf>
    <xf numFmtId="1" fontId="0" fillId="9" borderId="42" applyNumberFormat="1" applyFont="1" applyFill="1" applyBorder="1" applyAlignment="1" applyProtection="0">
      <alignment vertical="bottom"/>
    </xf>
    <xf numFmtId="1" fontId="0" fillId="10" borderId="42" applyNumberFormat="1" applyFont="1" applyFill="1" applyBorder="1" applyAlignment="1" applyProtection="0">
      <alignment vertical="bottom"/>
    </xf>
    <xf numFmtId="1" fontId="0" fillId="11" borderId="42" applyNumberFormat="1" applyFont="1" applyFill="1" applyBorder="1" applyAlignment="1" applyProtection="0">
      <alignment vertical="bottom"/>
    </xf>
    <xf numFmtId="1" fontId="0" fillId="12" borderId="42" applyNumberFormat="1" applyFont="1" applyFill="1" applyBorder="1" applyAlignment="1" applyProtection="0">
      <alignment vertical="bottom"/>
    </xf>
    <xf numFmtId="1" fontId="0" fillId="13" borderId="42" applyNumberFormat="1" applyFont="1" applyFill="1" applyBorder="1" applyAlignment="1" applyProtection="0">
      <alignment vertical="bottom"/>
    </xf>
    <xf numFmtId="1" fontId="0" fillId="14" borderId="43" applyNumberFormat="1" applyFont="1" applyFill="1" applyBorder="1" applyAlignment="1" applyProtection="0">
      <alignment vertical="bottom"/>
    </xf>
    <xf numFmtId="1" fontId="0" fillId="15" borderId="68" applyNumberFormat="1" applyFont="1" applyFill="1" applyBorder="1" applyAlignment="1" applyProtection="0">
      <alignment vertical="bottom"/>
    </xf>
    <xf numFmtId="1" fontId="0" fillId="16" borderId="67" applyNumberFormat="1" applyFont="1" applyFill="1" applyBorder="1" applyAlignment="1" applyProtection="0">
      <alignment vertical="bottom"/>
    </xf>
    <xf numFmtId="1" fontId="0" fillId="17" borderId="42" applyNumberFormat="1" applyFont="1" applyFill="1" applyBorder="1" applyAlignment="1" applyProtection="0">
      <alignment vertical="bottom"/>
    </xf>
    <xf numFmtId="1" fontId="0" fillId="18" borderId="42" applyNumberFormat="1" applyFont="1" applyFill="1" applyBorder="1" applyAlignment="1" applyProtection="0">
      <alignment vertical="bottom"/>
    </xf>
    <xf numFmtId="1" fontId="0" fillId="19" borderId="42" applyNumberFormat="1" applyFont="1" applyFill="1" applyBorder="1" applyAlignment="1" applyProtection="0">
      <alignment vertical="bottom"/>
    </xf>
    <xf numFmtId="49" fontId="0" fillId="2" borderId="28" applyNumberFormat="1" applyFont="1" applyFill="1" applyBorder="1" applyAlignment="1" applyProtection="0">
      <alignment vertical="bottom"/>
    </xf>
    <xf numFmtId="1" fontId="0" fillId="2" borderId="28" applyNumberFormat="1" applyFont="1" applyFill="1" applyBorder="1" applyAlignment="1" applyProtection="0">
      <alignment horizontal="center" vertical="bottom"/>
    </xf>
    <xf numFmtId="1" fontId="0" fillId="2" borderId="28" applyNumberFormat="1" applyFont="1" applyFill="1" applyBorder="1" applyAlignment="1" applyProtection="0">
      <alignment vertical="bottom"/>
    </xf>
    <xf numFmtId="2" fontId="0" fillId="2" borderId="28" applyNumberFormat="1" applyFont="1" applyFill="1" applyBorder="1" applyAlignment="1" applyProtection="0">
      <alignment vertical="bottom"/>
    </xf>
    <xf numFmtId="59" fontId="0" fillId="2" borderId="28" applyNumberFormat="1" applyFont="1" applyFill="1" applyBorder="1" applyAlignment="1" applyProtection="0">
      <alignment horizontal="center" vertical="bottom"/>
    </xf>
    <xf numFmtId="1" fontId="0" fillId="4" borderId="28" applyNumberFormat="1" applyFont="1" applyFill="1" applyBorder="1" applyAlignment="1" applyProtection="0">
      <alignment vertical="bottom"/>
    </xf>
    <xf numFmtId="1" fontId="0" fillId="5" borderId="28" applyNumberFormat="1" applyFont="1" applyFill="1" applyBorder="1" applyAlignment="1" applyProtection="0">
      <alignment horizontal="center" vertical="bottom"/>
    </xf>
    <xf numFmtId="1" fontId="0" fillId="6" borderId="28" applyNumberFormat="1" applyFont="1" applyFill="1" applyBorder="1" applyAlignment="1" applyProtection="0">
      <alignment vertical="bottom"/>
    </xf>
    <xf numFmtId="1" fontId="0" fillId="7" borderId="28" applyNumberFormat="1" applyFont="1" applyFill="1" applyBorder="1" applyAlignment="1" applyProtection="0">
      <alignment vertical="bottom"/>
    </xf>
    <xf numFmtId="1" fontId="0" fillId="8" borderId="28" applyNumberFormat="1" applyFont="1" applyFill="1" applyBorder="1" applyAlignment="1" applyProtection="0">
      <alignment vertical="bottom"/>
    </xf>
    <xf numFmtId="1" fontId="0" fillId="9" borderId="28" applyNumberFormat="1" applyFont="1" applyFill="1" applyBorder="1" applyAlignment="1" applyProtection="0">
      <alignment vertical="bottom"/>
    </xf>
    <xf numFmtId="1" fontId="0" fillId="10" borderId="28" applyNumberFormat="1" applyFont="1" applyFill="1" applyBorder="1" applyAlignment="1" applyProtection="0">
      <alignment vertical="bottom"/>
    </xf>
    <xf numFmtId="1" fontId="0" fillId="11" borderId="28" applyNumberFormat="1" applyFont="1" applyFill="1" applyBorder="1" applyAlignment="1" applyProtection="0">
      <alignment vertical="bottom"/>
    </xf>
    <xf numFmtId="1" fontId="0" fillId="12" borderId="28" applyNumberFormat="1" applyFont="1" applyFill="1" applyBorder="1" applyAlignment="1" applyProtection="0">
      <alignment vertical="bottom"/>
    </xf>
    <xf numFmtId="1" fontId="0" fillId="13" borderId="28" applyNumberFormat="1" applyFont="1" applyFill="1" applyBorder="1" applyAlignment="1" applyProtection="0">
      <alignment vertical="bottom"/>
    </xf>
    <xf numFmtId="1" fontId="0" fillId="14" borderId="75" applyNumberFormat="1" applyFont="1" applyFill="1" applyBorder="1" applyAlignment="1" applyProtection="0">
      <alignment vertical="bottom"/>
    </xf>
    <xf numFmtId="1" fontId="0" fillId="15" borderId="76" applyNumberFormat="1" applyFont="1" applyFill="1" applyBorder="1" applyAlignment="1" applyProtection="0">
      <alignment vertical="bottom"/>
    </xf>
    <xf numFmtId="1" fontId="0" fillId="16" borderId="28" applyNumberFormat="1" applyFont="1" applyFill="1" applyBorder="1" applyAlignment="1" applyProtection="0">
      <alignment vertical="bottom"/>
    </xf>
    <xf numFmtId="1" fontId="0" fillId="17" borderId="28" applyNumberFormat="1" applyFont="1" applyFill="1" applyBorder="1" applyAlignment="1" applyProtection="0">
      <alignment vertical="bottom"/>
    </xf>
    <xf numFmtId="1" fontId="0" fillId="18" borderId="28" applyNumberFormat="1" applyFont="1" applyFill="1" applyBorder="1" applyAlignment="1" applyProtection="0">
      <alignment vertical="bottom"/>
    </xf>
    <xf numFmtId="1" fontId="0" fillId="19" borderId="28" applyNumberFormat="1" applyFont="1" applyFill="1" applyBorder="1" applyAlignment="1" applyProtection="0">
      <alignment vertical="bottom"/>
    </xf>
    <xf numFmtId="59" fontId="0" fillId="2" borderId="28" applyNumberFormat="1" applyFont="1" applyFill="1" applyBorder="1" applyAlignment="1" applyProtection="0">
      <alignment vertical="bottom"/>
    </xf>
    <xf numFmtId="1" fontId="0" fillId="2" borderId="69" applyNumberFormat="1" applyFont="1" applyFill="1" applyBorder="1" applyAlignment="1" applyProtection="0">
      <alignment horizontal="center" vertical="bottom"/>
    </xf>
    <xf numFmtId="61" fontId="0" fillId="2" borderId="69" applyNumberFormat="1" applyFont="1" applyFill="1" applyBorder="1" applyAlignment="1" applyProtection="0">
      <alignment vertical="bottom"/>
    </xf>
    <xf numFmtId="2" fontId="0" fillId="2" borderId="70" applyNumberFormat="1" applyFont="1" applyFill="1" applyBorder="1" applyAlignment="1" applyProtection="0">
      <alignment vertical="bottom"/>
    </xf>
    <xf numFmtId="1" fontId="0" fillId="2" borderId="70" applyNumberFormat="1" applyFont="1" applyFill="1" applyBorder="1" applyAlignment="1" applyProtection="0">
      <alignment horizontal="center" vertical="bottom"/>
    </xf>
    <xf numFmtId="1" fontId="0" fillId="13" borderId="77" applyNumberFormat="1" applyFont="1" applyFill="1" applyBorder="1" applyAlignment="1" applyProtection="0">
      <alignment vertical="bottom"/>
    </xf>
    <xf numFmtId="1" fontId="0" fillId="14" borderId="78" applyNumberFormat="1" applyFont="1" applyFill="1" applyBorder="1" applyAlignment="1" applyProtection="0">
      <alignment vertical="bottom"/>
    </xf>
    <xf numFmtId="1" fontId="0" fillId="16" borderId="32" applyNumberFormat="1" applyFont="1" applyFill="1" applyBorder="1" applyAlignment="1" applyProtection="0">
      <alignment vertical="bottom"/>
    </xf>
    <xf numFmtId="1" fontId="0" fillId="17" borderId="79" applyNumberFormat="1" applyFont="1" applyFill="1" applyBorder="1" applyAlignment="1" applyProtection="0">
      <alignment vertical="bottom"/>
    </xf>
    <xf numFmtId="1" fontId="0" fillId="18" borderId="79" applyNumberFormat="1" applyFont="1" applyFill="1" applyBorder="1" applyAlignment="1" applyProtection="0">
      <alignment vertical="bottom"/>
    </xf>
    <xf numFmtId="1" fontId="0" fillId="19" borderId="79" applyNumberFormat="1" applyFont="1" applyFill="1" applyBorder="1" applyAlignment="1" applyProtection="0">
      <alignment vertical="bottom"/>
    </xf>
    <xf numFmtId="1" fontId="0" fillId="2" borderId="80" applyNumberFormat="1" applyFont="1" applyFill="1" applyBorder="1" applyAlignment="1" applyProtection="0">
      <alignment vertical="bottom"/>
    </xf>
    <xf numFmtId="1" fontId="0" fillId="2" borderId="81" applyNumberFormat="1" applyFont="1" applyFill="1" applyBorder="1" applyAlignment="1" applyProtection="0">
      <alignment vertical="bottom"/>
    </xf>
    <xf numFmtId="1" fontId="0" fillId="2" borderId="82" applyNumberFormat="1" applyFont="1" applyFill="1" applyBorder="1" applyAlignment="1" applyProtection="0">
      <alignment vertical="bottom"/>
    </xf>
    <xf numFmtId="2" fontId="0" fillId="2" borderId="38" applyNumberFormat="1" applyFont="1" applyFill="1" applyBorder="1" applyAlignment="1" applyProtection="0">
      <alignment vertical="bottom"/>
    </xf>
    <xf numFmtId="1" fontId="0" fillId="4" borderId="38" applyNumberFormat="1" applyFont="1" applyFill="1" applyBorder="1" applyAlignment="1" applyProtection="0">
      <alignment vertical="bottom"/>
    </xf>
    <xf numFmtId="1" fontId="0" fillId="6" borderId="38" applyNumberFormat="1" applyFont="1" applyFill="1" applyBorder="1" applyAlignment="1" applyProtection="0">
      <alignment vertical="bottom"/>
    </xf>
    <xf numFmtId="1" fontId="0" fillId="7" borderId="38" applyNumberFormat="1" applyFont="1" applyFill="1" applyBorder="1" applyAlignment="1" applyProtection="0">
      <alignment vertical="bottom"/>
    </xf>
    <xf numFmtId="1" fontId="0" fillId="8" borderId="38" applyNumberFormat="1" applyFont="1" applyFill="1" applyBorder="1" applyAlignment="1" applyProtection="0">
      <alignment vertical="bottom"/>
    </xf>
    <xf numFmtId="1" fontId="0" fillId="9" borderId="38" applyNumberFormat="1" applyFont="1" applyFill="1" applyBorder="1" applyAlignment="1" applyProtection="0">
      <alignment vertical="bottom"/>
    </xf>
    <xf numFmtId="1" fontId="0" fillId="10" borderId="38" applyNumberFormat="1" applyFont="1" applyFill="1" applyBorder="1" applyAlignment="1" applyProtection="0">
      <alignment vertical="bottom"/>
    </xf>
    <xf numFmtId="1" fontId="0" fillId="11" borderId="38" applyNumberFormat="1" applyFont="1" applyFill="1" applyBorder="1" applyAlignment="1" applyProtection="0">
      <alignment vertical="bottom"/>
    </xf>
    <xf numFmtId="1" fontId="0" fillId="12" borderId="38" applyNumberFormat="1" applyFont="1" applyFill="1" applyBorder="1" applyAlignment="1" applyProtection="0">
      <alignment vertical="bottom"/>
    </xf>
    <xf numFmtId="1" fontId="0" fillId="13" borderId="38" applyNumberFormat="1" applyFont="1" applyFill="1" applyBorder="1" applyAlignment="1" applyProtection="0">
      <alignment vertical="bottom"/>
    </xf>
    <xf numFmtId="1" fontId="0" fillId="14" borderId="39" applyNumberFormat="1" applyFont="1" applyFill="1" applyBorder="1" applyAlignment="1" applyProtection="0">
      <alignment vertical="bottom"/>
    </xf>
    <xf numFmtId="1" fontId="0" fillId="15" borderId="60" applyNumberFormat="1" applyFont="1" applyFill="1" applyBorder="1" applyAlignment="1" applyProtection="0">
      <alignment vertical="bottom"/>
    </xf>
    <xf numFmtId="1" fontId="0" fillId="16" borderId="59" applyNumberFormat="1" applyFont="1" applyFill="1" applyBorder="1" applyAlignment="1" applyProtection="0">
      <alignment vertical="bottom"/>
    </xf>
    <xf numFmtId="1" fontId="0" fillId="17" borderId="38" applyNumberFormat="1" applyFont="1" applyFill="1" applyBorder="1" applyAlignment="1" applyProtection="0">
      <alignment vertical="bottom"/>
    </xf>
    <xf numFmtId="1" fontId="0" fillId="18" borderId="38" applyNumberFormat="1" applyFont="1" applyFill="1" applyBorder="1" applyAlignment="1" applyProtection="0">
      <alignment vertical="bottom"/>
    </xf>
    <xf numFmtId="1" fontId="0" fillId="19" borderId="38" applyNumberFormat="1" applyFont="1" applyFill="1" applyBorder="1" applyAlignment="1" applyProtection="0">
      <alignment vertical="bottom"/>
    </xf>
    <xf numFmtId="49" fontId="0" fillId="17" borderId="38" applyNumberFormat="1" applyFont="1" applyFill="1" applyBorder="1" applyAlignment="1" applyProtection="0">
      <alignment horizontal="center" vertical="bottom"/>
    </xf>
    <xf numFmtId="1" fontId="0" fillId="14" borderId="65" applyNumberFormat="1" applyFont="1" applyFill="1" applyBorder="1" applyAlignment="1" applyProtection="0">
      <alignment vertical="bottom"/>
    </xf>
    <xf numFmtId="1" fontId="0" fillId="15" borderId="66" applyNumberFormat="1" applyFont="1" applyFill="1" applyBorder="1" applyAlignment="1" applyProtection="0">
      <alignment vertical="bottom"/>
    </xf>
    <xf numFmtId="1" fontId="0" fillId="16" borderId="38" applyNumberFormat="1" applyFont="1" applyFill="1" applyBorder="1" applyAlignment="1" applyProtection="0">
      <alignment vertical="bottom"/>
    </xf>
    <xf numFmtId="63" fontId="0" fillId="13" borderId="38" applyNumberFormat="1" applyFont="1" applyFill="1" applyBorder="1" applyAlignment="1" applyProtection="0">
      <alignment vertical="bottom"/>
    </xf>
    <xf numFmtId="1" fontId="0" fillId="14" borderId="38" applyNumberFormat="1" applyFont="1" applyFill="1" applyBorder="1" applyAlignment="1" applyProtection="0">
      <alignment vertical="bottom"/>
    </xf>
    <xf numFmtId="1" fontId="0" fillId="15" borderId="83" applyNumberFormat="1" applyFont="1" applyFill="1" applyBorder="1" applyAlignment="1" applyProtection="0">
      <alignment vertical="bottom"/>
    </xf>
    <xf numFmtId="0" fontId="0" fillId="2" borderId="38" applyNumberFormat="0" applyFont="1" applyFill="1" applyBorder="1" applyAlignment="1" applyProtection="0">
      <alignment vertical="bottom"/>
    </xf>
    <xf numFmtId="1" fontId="0" fillId="16" borderId="36" applyNumberFormat="1" applyFont="1" applyFill="1" applyBorder="1" applyAlignment="1" applyProtection="0">
      <alignment vertical="bottom"/>
    </xf>
    <xf numFmtId="1" fontId="0" fillId="17" borderId="61" applyNumberFormat="1" applyFont="1" applyFill="1" applyBorder="1" applyAlignment="1" applyProtection="0">
      <alignment vertical="bottom"/>
    </xf>
    <xf numFmtId="1" fontId="0" fillId="18" borderId="61" applyNumberFormat="1" applyFont="1" applyFill="1" applyBorder="1" applyAlignment="1" applyProtection="0">
      <alignment vertical="bottom"/>
    </xf>
    <xf numFmtId="1" fontId="0" fillId="19" borderId="61" applyNumberFormat="1" applyFont="1" applyFill="1" applyBorder="1" applyAlignment="1" applyProtection="0">
      <alignment vertical="bottom"/>
    </xf>
    <xf numFmtId="0" fontId="0" fillId="2" borderId="62" applyNumberFormat="0" applyFont="1" applyFill="1" applyBorder="1" applyAlignment="1" applyProtection="0">
      <alignment vertical="bottom"/>
    </xf>
    <xf numFmtId="0" fontId="0" fillId="2" borderId="63" applyNumberFormat="0" applyFont="1" applyFill="1" applyBorder="1" applyAlignment="1" applyProtection="0">
      <alignment vertical="bottom"/>
    </xf>
    <xf numFmtId="0" fontId="0" fillId="2" borderId="84" applyNumberFormat="0" applyFont="1" applyFill="1" applyBorder="1" applyAlignment="1" applyProtection="0">
      <alignment vertical="bottom"/>
    </xf>
    <xf numFmtId="49" fontId="0" fillId="2" borderId="85" applyNumberFormat="1" applyFont="1" applyFill="1" applyBorder="1" applyAlignment="1" applyProtection="0">
      <alignment vertical="bottom"/>
    </xf>
    <xf numFmtId="49" fontId="0" fillId="2" borderId="86" applyNumberFormat="1" applyFont="1" applyFill="1" applyBorder="1" applyAlignment="1" applyProtection="0">
      <alignment vertical="bottom"/>
    </xf>
    <xf numFmtId="49" fontId="0" fillId="20" borderId="42" applyNumberFormat="1" applyFont="1" applyFill="1" applyBorder="1" applyAlignment="1" applyProtection="0">
      <alignment horizontal="center" vertical="bottom"/>
    </xf>
    <xf numFmtId="2" fontId="0" fillId="2" borderId="28" applyNumberFormat="1" applyFont="1" applyFill="1" applyBorder="1" applyAlignment="1" applyProtection="0">
      <alignment horizontal="center" vertical="bottom"/>
    </xf>
    <xf numFmtId="1" fontId="14" fillId="2" borderId="28" applyNumberFormat="1" applyFont="1" applyFill="1" applyBorder="1" applyAlignment="1" applyProtection="0">
      <alignment horizontal="center" vertical="bottom"/>
    </xf>
    <xf numFmtId="1" fontId="14" fillId="4" borderId="28" applyNumberFormat="1" applyFont="1" applyFill="1" applyBorder="1" applyAlignment="1" applyProtection="0">
      <alignment horizontal="center" vertical="bottom"/>
    </xf>
    <xf numFmtId="1" fontId="14" fillId="6" borderId="28" applyNumberFormat="1" applyFont="1" applyFill="1" applyBorder="1" applyAlignment="1" applyProtection="0">
      <alignment horizontal="center" vertical="bottom"/>
    </xf>
    <xf numFmtId="1" fontId="14" fillId="7" borderId="28" applyNumberFormat="1" applyFont="1" applyFill="1" applyBorder="1" applyAlignment="1" applyProtection="0">
      <alignment horizontal="center" vertical="bottom"/>
    </xf>
    <xf numFmtId="1" fontId="14" fillId="8" borderId="28" applyNumberFormat="1" applyFont="1" applyFill="1" applyBorder="1" applyAlignment="1" applyProtection="0">
      <alignment horizontal="center" vertical="bottom"/>
    </xf>
    <xf numFmtId="1" fontId="14" fillId="9" borderId="28" applyNumberFormat="1" applyFont="1" applyFill="1" applyBorder="1" applyAlignment="1" applyProtection="0">
      <alignment horizontal="center" vertical="bottom"/>
    </xf>
    <xf numFmtId="1" fontId="14" fillId="10" borderId="28" applyNumberFormat="1" applyFont="1" applyFill="1" applyBorder="1" applyAlignment="1" applyProtection="0">
      <alignment horizontal="center" vertical="bottom"/>
    </xf>
    <xf numFmtId="1" fontId="14" fillId="11" borderId="28" applyNumberFormat="1" applyFont="1" applyFill="1" applyBorder="1" applyAlignment="1" applyProtection="0">
      <alignment horizontal="center" vertical="bottom"/>
    </xf>
    <xf numFmtId="1" fontId="14" fillId="12" borderId="28" applyNumberFormat="1" applyFont="1" applyFill="1" applyBorder="1" applyAlignment="1" applyProtection="0">
      <alignment horizontal="center" vertical="bottom"/>
    </xf>
    <xf numFmtId="1" fontId="20" fillId="13" borderId="28" applyNumberFormat="1" applyFont="1" applyFill="1" applyBorder="1" applyAlignment="1" applyProtection="0">
      <alignment horizontal="center" vertical="bottom"/>
    </xf>
    <xf numFmtId="1" fontId="14" fillId="14" borderId="75" applyNumberFormat="1" applyFont="1" applyFill="1" applyBorder="1" applyAlignment="1" applyProtection="0">
      <alignment horizontal="center" vertical="bottom"/>
    </xf>
    <xf numFmtId="1" fontId="20" fillId="15" borderId="76" applyNumberFormat="1" applyFont="1" applyFill="1" applyBorder="1" applyAlignment="1" applyProtection="0">
      <alignment horizontal="center" vertical="bottom"/>
    </xf>
    <xf numFmtId="1" fontId="14" fillId="16" borderId="28" applyNumberFormat="1" applyFont="1" applyFill="1" applyBorder="1" applyAlignment="1" applyProtection="0">
      <alignment horizontal="center" vertical="bottom"/>
    </xf>
    <xf numFmtId="1" fontId="14" fillId="17" borderId="28" applyNumberFormat="1" applyFont="1" applyFill="1" applyBorder="1" applyAlignment="1" applyProtection="0">
      <alignment horizontal="center" vertical="bottom"/>
    </xf>
    <xf numFmtId="1" fontId="14" fillId="18" borderId="28" applyNumberFormat="1" applyFont="1" applyFill="1" applyBorder="1" applyAlignment="1" applyProtection="0">
      <alignment horizontal="center" vertical="bottom"/>
    </xf>
    <xf numFmtId="1" fontId="14" fillId="19" borderId="28" applyNumberFormat="1" applyFont="1" applyFill="1" applyBorder="1" applyAlignment="1" applyProtection="0">
      <alignment horizontal="center" vertical="bottom"/>
    </xf>
    <xf numFmtId="2" fontId="0" fillId="2" borderId="69" applyNumberFormat="1" applyFont="1" applyFill="1" applyBorder="1" applyAlignment="1" applyProtection="0">
      <alignment horizontal="center" vertical="bottom"/>
    </xf>
    <xf numFmtId="1" fontId="14" fillId="2" borderId="69" applyNumberFormat="1" applyFont="1" applyFill="1" applyBorder="1" applyAlignment="1" applyProtection="0">
      <alignment horizontal="center" vertical="bottom"/>
    </xf>
    <xf numFmtId="1" fontId="0" fillId="2" borderId="87" applyNumberFormat="1" applyFont="1" applyFill="1" applyBorder="1" applyAlignment="1" applyProtection="0">
      <alignment vertical="bottom"/>
    </xf>
    <xf numFmtId="1" fontId="0" fillId="2" borderId="87" applyNumberFormat="1" applyFont="1" applyFill="1" applyBorder="1" applyAlignment="1" applyProtection="0">
      <alignment horizontal="center" vertical="bottom"/>
    </xf>
    <xf numFmtId="2" fontId="0" fillId="2" borderId="87" applyNumberFormat="1" applyFont="1" applyFill="1" applyBorder="1" applyAlignment="1" applyProtection="0">
      <alignment vertical="bottom"/>
    </xf>
    <xf numFmtId="59" fontId="0" fillId="2" borderId="87" applyNumberFormat="1" applyFont="1" applyFill="1" applyBorder="1" applyAlignment="1" applyProtection="0">
      <alignment horizontal="center" vertical="bottom"/>
    </xf>
    <xf numFmtId="1" fontId="0" fillId="4" borderId="87" applyNumberFormat="1" applyFont="1" applyFill="1" applyBorder="1" applyAlignment="1" applyProtection="0">
      <alignment vertical="bottom"/>
    </xf>
    <xf numFmtId="1" fontId="0" fillId="5" borderId="87" applyNumberFormat="1" applyFont="1" applyFill="1" applyBorder="1" applyAlignment="1" applyProtection="0">
      <alignment horizontal="center" vertical="bottom"/>
    </xf>
    <xf numFmtId="1" fontId="0" fillId="6" borderId="87" applyNumberFormat="1" applyFont="1" applyFill="1" applyBorder="1" applyAlignment="1" applyProtection="0">
      <alignment vertical="bottom"/>
    </xf>
    <xf numFmtId="1" fontId="0" fillId="7" borderId="87" applyNumberFormat="1" applyFont="1" applyFill="1" applyBorder="1" applyAlignment="1" applyProtection="0">
      <alignment vertical="bottom"/>
    </xf>
    <xf numFmtId="1" fontId="0" fillId="8" borderId="87" applyNumberFormat="1" applyFont="1" applyFill="1" applyBorder="1" applyAlignment="1" applyProtection="0">
      <alignment vertical="bottom"/>
    </xf>
    <xf numFmtId="1" fontId="0" fillId="9" borderId="87" applyNumberFormat="1" applyFont="1" applyFill="1" applyBorder="1" applyAlignment="1" applyProtection="0">
      <alignment vertical="bottom"/>
    </xf>
    <xf numFmtId="1" fontId="0" fillId="10" borderId="87" applyNumberFormat="1" applyFont="1" applyFill="1" applyBorder="1" applyAlignment="1" applyProtection="0">
      <alignment vertical="bottom"/>
    </xf>
    <xf numFmtId="1" fontId="0" fillId="11" borderId="87" applyNumberFormat="1" applyFont="1" applyFill="1" applyBorder="1" applyAlignment="1" applyProtection="0">
      <alignment vertical="bottom"/>
    </xf>
    <xf numFmtId="1" fontId="0" fillId="12" borderId="87" applyNumberFormat="1" applyFont="1" applyFill="1" applyBorder="1" applyAlignment="1" applyProtection="0">
      <alignment vertical="bottom"/>
    </xf>
    <xf numFmtId="1" fontId="0" fillId="13" borderId="87" applyNumberFormat="1" applyFont="1" applyFill="1" applyBorder="1" applyAlignment="1" applyProtection="0">
      <alignment vertical="bottom"/>
    </xf>
    <xf numFmtId="1" fontId="0" fillId="14" borderId="88" applyNumberFormat="1" applyFont="1" applyFill="1" applyBorder="1" applyAlignment="1" applyProtection="0">
      <alignment vertical="bottom"/>
    </xf>
    <xf numFmtId="1" fontId="0" fillId="15" borderId="89" applyNumberFormat="1" applyFont="1" applyFill="1" applyBorder="1" applyAlignment="1" applyProtection="0">
      <alignment vertical="bottom"/>
    </xf>
    <xf numFmtId="1" fontId="0" fillId="16" borderId="87" applyNumberFormat="1" applyFont="1" applyFill="1" applyBorder="1" applyAlignment="1" applyProtection="0">
      <alignment vertical="bottom"/>
    </xf>
    <xf numFmtId="1" fontId="0" fillId="17" borderId="87" applyNumberFormat="1" applyFont="1" applyFill="1" applyBorder="1" applyAlignment="1" applyProtection="0">
      <alignment vertical="bottom"/>
    </xf>
    <xf numFmtId="1" fontId="0" fillId="18" borderId="87" applyNumberFormat="1" applyFont="1" applyFill="1" applyBorder="1" applyAlignment="1" applyProtection="0">
      <alignment vertical="bottom"/>
    </xf>
    <xf numFmtId="1" fontId="0" fillId="19" borderId="87" applyNumberFormat="1" applyFont="1" applyFill="1" applyBorder="1" applyAlignment="1" applyProtection="0">
      <alignment vertical="bottom"/>
    </xf>
    <xf numFmtId="59" fontId="0" fillId="2" borderId="87" applyNumberFormat="1" applyFont="1" applyFill="1" applyBorder="1" applyAlignment="1" applyProtection="0">
      <alignment vertical="bottom"/>
    </xf>
    <xf numFmtId="1" fontId="0" fillId="14" borderId="34" applyNumberFormat="1" applyFont="1" applyFill="1" applyBorder="1" applyAlignment="1" applyProtection="0">
      <alignment vertical="bottom"/>
    </xf>
    <xf numFmtId="1" fontId="0" fillId="15" borderId="90" applyNumberFormat="1" applyFont="1" applyFill="1" applyBorder="1" applyAlignment="1" applyProtection="0">
      <alignment vertical="bottom"/>
    </xf>
    <xf numFmtId="1" fontId="0" fillId="16" borderId="77" applyNumberFormat="1" applyFont="1" applyFill="1" applyBorder="1" applyAlignment="1" applyProtection="0">
      <alignment vertical="bottom"/>
    </xf>
    <xf numFmtId="49" fontId="0" fillId="2" borderId="38" applyNumberFormat="1" applyFont="1" applyFill="1" applyBorder="1" applyAlignment="1" applyProtection="0">
      <alignment horizontal="center" vertical="center" wrapText="1"/>
    </xf>
    <xf numFmtId="1" fontId="0" fillId="14" borderId="42" applyNumberFormat="1" applyFont="1" applyFill="1" applyBorder="1" applyAlignment="1" applyProtection="0">
      <alignment vertical="bottom"/>
    </xf>
    <xf numFmtId="1" fontId="0" fillId="15" borderId="91" applyNumberFormat="1" applyFont="1" applyFill="1" applyBorder="1" applyAlignment="1" applyProtection="0">
      <alignment vertical="bottom"/>
    </xf>
    <xf numFmtId="1" fontId="0" fillId="16" borderId="42" applyNumberFormat="1" applyFont="1" applyFill="1" applyBorder="1" applyAlignment="1" applyProtection="0">
      <alignment vertical="bottom"/>
    </xf>
    <xf numFmtId="1" fontId="0" fillId="14" borderId="33" applyNumberFormat="1" applyFont="1" applyFill="1" applyBorder="1" applyAlignment="1" applyProtection="0">
      <alignment vertical="bottom"/>
    </xf>
    <xf numFmtId="59" fontId="0" fillId="2" borderId="92" applyNumberFormat="1" applyFont="1" applyFill="1" applyBorder="1" applyAlignment="1" applyProtection="0">
      <alignment vertical="bottom"/>
    </xf>
    <xf numFmtId="1" fontId="0" fillId="2" borderId="93" applyNumberFormat="1" applyFont="1" applyFill="1" applyBorder="1" applyAlignment="1" applyProtection="0">
      <alignment vertical="bottom"/>
    </xf>
    <xf numFmtId="1" fontId="0" fillId="2" borderId="94" applyNumberFormat="1" applyFont="1" applyFill="1" applyBorder="1" applyAlignment="1" applyProtection="0">
      <alignment vertical="bottom"/>
    </xf>
    <xf numFmtId="1" fontId="0" fillId="2" borderId="95" applyNumberFormat="1" applyFont="1" applyFill="1" applyBorder="1" applyAlignment="1" applyProtection="0">
      <alignment vertical="bottom"/>
    </xf>
    <xf numFmtId="1" fontId="0" fillId="2" borderId="96" applyNumberFormat="1" applyFont="1" applyFill="1" applyBorder="1" applyAlignment="1" applyProtection="0">
      <alignment vertical="bottom"/>
    </xf>
    <xf numFmtId="63" fontId="0" fillId="6" borderId="38" applyNumberFormat="1" applyFont="1" applyFill="1" applyBorder="1" applyAlignment="1" applyProtection="0">
      <alignment vertical="bottom"/>
    </xf>
    <xf numFmtId="1" fontId="0" fillId="16" borderId="34" applyNumberFormat="1" applyFont="1" applyFill="1" applyBorder="1" applyAlignment="1" applyProtection="0">
      <alignment vertical="bottom"/>
    </xf>
    <xf numFmtId="1" fontId="0" fillId="7" borderId="97" applyNumberFormat="1" applyFont="1" applyFill="1" applyBorder="1" applyAlignment="1" applyProtection="0">
      <alignment vertical="bottom"/>
    </xf>
    <xf numFmtId="1" fontId="0" fillId="8" borderId="61" applyNumberFormat="1" applyFont="1" applyFill="1" applyBorder="1" applyAlignment="1" applyProtection="0">
      <alignment vertical="bottom"/>
    </xf>
    <xf numFmtId="1" fontId="0" fillId="9" borderId="61" applyNumberFormat="1" applyFont="1" applyFill="1" applyBorder="1" applyAlignment="1" applyProtection="0">
      <alignment vertical="bottom"/>
    </xf>
    <xf numFmtId="1" fontId="0" fillId="10" borderId="61" applyNumberFormat="1" applyFont="1" applyFill="1" applyBorder="1" applyAlignment="1" applyProtection="0">
      <alignment vertical="bottom"/>
    </xf>
    <xf numFmtId="1" fontId="0" fillId="11" borderId="61" applyNumberFormat="1" applyFont="1" applyFill="1" applyBorder="1" applyAlignment="1" applyProtection="0">
      <alignment vertical="bottom"/>
    </xf>
    <xf numFmtId="1" fontId="0" fillId="12" borderId="61" applyNumberFormat="1" applyFont="1" applyFill="1" applyBorder="1" applyAlignment="1" applyProtection="0">
      <alignment vertical="bottom"/>
    </xf>
    <xf numFmtId="1" fontId="0" fillId="13" borderId="61" applyNumberFormat="1" applyFont="1" applyFill="1" applyBorder="1" applyAlignment="1" applyProtection="0">
      <alignment vertical="bottom"/>
    </xf>
    <xf numFmtId="1" fontId="0" fillId="14" borderId="61" applyNumberFormat="1" applyFont="1" applyFill="1" applyBorder="1" applyAlignment="1" applyProtection="0">
      <alignment vertical="bottom"/>
    </xf>
    <xf numFmtId="1" fontId="0" fillId="15" borderId="98" applyNumberFormat="1" applyFont="1" applyFill="1" applyBorder="1" applyAlignment="1" applyProtection="0">
      <alignment vertical="bottom"/>
    </xf>
    <xf numFmtId="1" fontId="0" fillId="16" borderId="61" applyNumberFormat="1" applyFont="1" applyFill="1" applyBorder="1" applyAlignment="1" applyProtection="0">
      <alignment vertical="bottom"/>
    </xf>
    <xf numFmtId="1" fontId="0" fillId="2" borderId="62" applyNumberFormat="1" applyFont="1" applyFill="1" applyBorder="1" applyAlignment="1" applyProtection="0">
      <alignment vertical="bottom"/>
    </xf>
    <xf numFmtId="1" fontId="0" fillId="2" borderId="84" applyNumberFormat="1" applyFont="1" applyFill="1" applyBorder="1" applyAlignment="1" applyProtection="0">
      <alignment vertical="bottom"/>
    </xf>
    <xf numFmtId="1" fontId="0" fillId="2" borderId="99" applyNumberFormat="1" applyFont="1" applyFill="1" applyBorder="1" applyAlignment="1" applyProtection="0">
      <alignment vertical="bottom"/>
    </xf>
    <xf numFmtId="59" fontId="0" fillId="2" borderId="84" applyNumberFormat="1" applyFont="1" applyFill="1" applyBorder="1" applyAlignment="1" applyProtection="0">
      <alignment vertical="bottom"/>
    </xf>
    <xf numFmtId="63" fontId="0" fillId="10" borderId="38" applyNumberFormat="1" applyFont="1" applyFill="1" applyBorder="1" applyAlignment="1" applyProtection="0">
      <alignment vertical="bottom"/>
    </xf>
    <xf numFmtId="0" fontId="0" fillId="2" borderId="69" applyNumberFormat="0" applyFont="1" applyFill="1" applyBorder="1" applyAlignment="1" applyProtection="0">
      <alignment vertical="bottom"/>
    </xf>
    <xf numFmtId="0" fontId="0" fillId="2" borderId="69" applyNumberFormat="0" applyFont="1" applyFill="1" applyBorder="1" applyAlignment="1" applyProtection="0">
      <alignment horizontal="center" vertical="center"/>
    </xf>
    <xf numFmtId="1" fontId="0" fillId="2" borderId="100" applyNumberFormat="1" applyFont="1" applyFill="1" applyBorder="1" applyAlignment="1" applyProtection="0">
      <alignment vertical="bottom"/>
    </xf>
    <xf numFmtId="49" fontId="0" fillId="6" borderId="38" applyNumberFormat="1" applyFont="1" applyFill="1" applyBorder="1" applyAlignment="1" applyProtection="0">
      <alignment vertical="bottom"/>
    </xf>
    <xf numFmtId="49" fontId="0" fillId="6" borderId="38" applyNumberFormat="1" applyFont="1" applyFill="1" applyBorder="1" applyAlignment="1" applyProtection="0">
      <alignment horizontal="center" vertical="bottom"/>
    </xf>
    <xf numFmtId="2" fontId="0" fillId="6" borderId="38" applyNumberFormat="1" applyFont="1" applyFill="1" applyBorder="1" applyAlignment="1" applyProtection="0">
      <alignment vertical="bottom"/>
    </xf>
    <xf numFmtId="59" fontId="0" fillId="6" borderId="38" applyNumberFormat="1" applyFont="1" applyFill="1" applyBorder="1" applyAlignment="1" applyProtection="0">
      <alignment horizontal="center" vertical="bottom"/>
    </xf>
    <xf numFmtId="61" fontId="0" fillId="2" borderId="101" applyNumberFormat="1" applyFont="1" applyFill="1" applyBorder="1" applyAlignment="1" applyProtection="0">
      <alignment vertical="bottom"/>
    </xf>
    <xf numFmtId="0" fontId="0" fillId="2" borderId="102" applyNumberFormat="0" applyFont="1" applyFill="1" applyBorder="1" applyAlignment="1" applyProtection="0">
      <alignment vertical="bottom"/>
    </xf>
    <xf numFmtId="0" fontId="0" fillId="2" borderId="102" applyNumberFormat="0" applyFont="1" applyFill="1" applyBorder="1" applyAlignment="1" applyProtection="0">
      <alignment horizontal="center" vertical="center"/>
    </xf>
    <xf numFmtId="2" fontId="0" fillId="2" borderId="102" applyNumberFormat="1" applyFont="1" applyFill="1" applyBorder="1" applyAlignment="1" applyProtection="0">
      <alignment vertical="bottom"/>
    </xf>
    <xf numFmtId="59" fontId="0" fillId="2" borderId="102" applyNumberFormat="1" applyFont="1" applyFill="1" applyBorder="1" applyAlignment="1" applyProtection="0">
      <alignment horizontal="center" vertical="bottom"/>
    </xf>
    <xf numFmtId="1" fontId="16" fillId="2" borderId="102" applyNumberFormat="1" applyFont="1" applyFill="1" applyBorder="1" applyAlignment="1" applyProtection="0">
      <alignment vertical="bottom"/>
    </xf>
    <xf numFmtId="0" fontId="0" fillId="2" borderId="103" applyNumberFormat="0" applyFont="1" applyFill="1" applyBorder="1" applyAlignment="1" applyProtection="0">
      <alignment vertical="bottom"/>
    </xf>
    <xf numFmtId="0" fontId="0" fillId="2" borderId="104" applyNumberFormat="0" applyFont="1" applyFill="1" applyBorder="1" applyAlignment="1" applyProtection="0">
      <alignment vertical="bottom"/>
    </xf>
    <xf numFmtId="1" fontId="0" fillId="2" borderId="102" applyNumberFormat="1" applyFont="1" applyFill="1" applyBorder="1" applyAlignment="1" applyProtection="0">
      <alignment horizontal="left" vertical="bottom"/>
    </xf>
    <xf numFmtId="59" fontId="0" fillId="2" borderId="105" applyNumberFormat="1" applyFont="1" applyFill="1" applyBorder="1" applyAlignment="1" applyProtection="0">
      <alignment horizontal="center" vertical="bottom"/>
    </xf>
    <xf numFmtId="0" fontId="0" fillId="2" borderId="102" applyNumberFormat="0" applyFont="1" applyFill="1" applyBorder="1" applyAlignment="1" applyProtection="0">
      <alignment horizontal="left" vertical="bottom"/>
    </xf>
    <xf numFmtId="1" fontId="0" fillId="2" borderId="102" applyNumberFormat="1" applyFont="1" applyFill="1" applyBorder="1" applyAlignment="1" applyProtection="0">
      <alignment vertical="bottom"/>
    </xf>
    <xf numFmtId="1" fontId="21" fillId="2" borderId="102" applyNumberFormat="1" applyFont="1" applyFill="1" applyBorder="1" applyAlignment="1" applyProtection="0">
      <alignment horizontal="right" vertical="bottom"/>
    </xf>
    <xf numFmtId="1" fontId="20" fillId="2" borderId="102" applyNumberFormat="1" applyFont="1" applyFill="1" applyBorder="1" applyAlignment="1" applyProtection="0">
      <alignment horizontal="center" vertical="bottom"/>
    </xf>
    <xf numFmtId="1" fontId="0" fillId="2" borderId="102" applyNumberFormat="1" applyFont="1" applyFill="1" applyBorder="1" applyAlignment="1" applyProtection="0">
      <alignment horizontal="center" vertical="center"/>
    </xf>
    <xf numFmtId="0" fontId="21" fillId="2" borderId="102" applyNumberFormat="0" applyFont="1" applyFill="1" applyBorder="1" applyAlignment="1" applyProtection="0">
      <alignment horizontal="center" vertical="bottom"/>
    </xf>
    <xf numFmtId="1" fontId="21" fillId="2" borderId="102" applyNumberFormat="1" applyFont="1" applyFill="1" applyBorder="1" applyAlignment="1" applyProtection="0">
      <alignment horizontal="center" vertical="bottom"/>
    </xf>
    <xf numFmtId="0" fontId="21" fillId="2" borderId="102" applyNumberFormat="0" applyFont="1" applyFill="1" applyBorder="1" applyAlignment="1" applyProtection="0">
      <alignment horizontal="right" vertical="bottom"/>
    </xf>
    <xf numFmtId="1" fontId="14" fillId="2" borderId="102" applyNumberFormat="1" applyFont="1" applyFill="1" applyBorder="1" applyAlignment="1" applyProtection="0">
      <alignment horizontal="right" vertical="bottom"/>
    </xf>
    <xf numFmtId="1" fontId="14" fillId="2" borderId="102" applyNumberFormat="1" applyFont="1" applyFill="1" applyBorder="1" applyAlignment="1" applyProtection="0">
      <alignment horizontal="left" vertical="bottom"/>
    </xf>
    <xf numFmtId="0" fontId="14" fillId="2" borderId="102" applyNumberFormat="0" applyFont="1" applyFill="1" applyBorder="1" applyAlignment="1" applyProtection="0">
      <alignment horizontal="right" vertical="bottom"/>
    </xf>
    <xf numFmtId="1" fontId="14" fillId="2" borderId="102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0" fontId="0" fillId="2" borderId="106" applyNumberFormat="0" applyFont="1" applyFill="1" applyBorder="1" applyAlignment="1" applyProtection="0">
      <alignment vertical="bottom"/>
    </xf>
    <xf numFmtId="1" fontId="12" fillId="2" borderId="107" applyNumberFormat="1" applyFont="1" applyFill="1" applyBorder="1" applyAlignment="1" applyProtection="0">
      <alignment horizontal="center" vertical="bottom"/>
    </xf>
    <xf numFmtId="49" fontId="22" fillId="2" borderId="107" applyNumberFormat="1" applyFont="1" applyFill="1" applyBorder="1" applyAlignment="1" applyProtection="0">
      <alignment horizontal="center" vertical="center"/>
    </xf>
    <xf numFmtId="1" fontId="22" fillId="2" borderId="107" applyNumberFormat="1" applyFont="1" applyFill="1" applyBorder="1" applyAlignment="1" applyProtection="0">
      <alignment horizontal="center" vertical="center"/>
    </xf>
    <xf numFmtId="62" fontId="13" fillId="2" borderId="108" applyNumberFormat="1" applyFont="1" applyFill="1" applyBorder="1" applyAlignment="1" applyProtection="0">
      <alignment horizontal="right" vertical="top"/>
    </xf>
    <xf numFmtId="62" fontId="13" fillId="2" borderId="109" applyNumberFormat="1" applyFont="1" applyFill="1" applyBorder="1" applyAlignment="1" applyProtection="0">
      <alignment horizontal="right" vertical="top"/>
    </xf>
    <xf numFmtId="62" fontId="13" fillId="2" borderId="110" applyNumberFormat="1" applyFont="1" applyFill="1" applyBorder="1" applyAlignment="1" applyProtection="0">
      <alignment horizontal="right" vertical="top"/>
    </xf>
    <xf numFmtId="62" fontId="13" fillId="2" borderId="2" applyNumberFormat="1" applyFont="1" applyFill="1" applyBorder="1" applyAlignment="1" applyProtection="0">
      <alignment vertical="top"/>
    </xf>
    <xf numFmtId="1" fontId="0" borderId="2" applyNumberFormat="1" applyFont="1" applyFill="0" applyBorder="1" applyAlignment="1" applyProtection="0">
      <alignment vertical="bottom"/>
    </xf>
    <xf numFmtId="0" fontId="0" borderId="111" applyNumberFormat="0" applyFont="1" applyFill="0" applyBorder="1" applyAlignment="1" applyProtection="0">
      <alignment vertical="bottom"/>
    </xf>
    <xf numFmtId="0" fontId="0" borderId="102" applyNumberFormat="0" applyFont="1" applyFill="0" applyBorder="1" applyAlignment="1" applyProtection="0">
      <alignment vertical="bottom"/>
    </xf>
    <xf numFmtId="0" fontId="0" fillId="2" borderId="112" applyNumberFormat="0" applyFont="1" applyFill="1" applyBorder="1" applyAlignment="1" applyProtection="0">
      <alignment vertical="bottom"/>
    </xf>
    <xf numFmtId="1" fontId="12" fillId="2" borderId="113" applyNumberFormat="1" applyFont="1" applyFill="1" applyBorder="1" applyAlignment="1" applyProtection="0">
      <alignment horizontal="center" vertical="bottom"/>
    </xf>
    <xf numFmtId="1" fontId="22" fillId="2" borderId="114" applyNumberFormat="1" applyFont="1" applyFill="1" applyBorder="1" applyAlignment="1" applyProtection="0">
      <alignment horizontal="center" vertical="center"/>
    </xf>
    <xf numFmtId="1" fontId="22" fillId="2" borderId="115" applyNumberFormat="1" applyFont="1" applyFill="1" applyBorder="1" applyAlignment="1" applyProtection="0">
      <alignment horizontal="center" vertical="center"/>
    </xf>
    <xf numFmtId="61" fontId="23" fillId="2" borderId="104" applyNumberFormat="1" applyFont="1" applyFill="1" applyBorder="1" applyAlignment="1" applyProtection="0">
      <alignment horizontal="center" vertical="center"/>
    </xf>
    <xf numFmtId="61" fontId="23" fillId="2" borderId="116" applyNumberFormat="1" applyFont="1" applyFill="1" applyBorder="1" applyAlignment="1" applyProtection="0">
      <alignment horizontal="center" vertical="center"/>
    </xf>
    <xf numFmtId="61" fontId="23" fillId="2" borderId="117" applyNumberFormat="1" applyFont="1" applyFill="1" applyBorder="1" applyAlignment="1" applyProtection="0">
      <alignment horizontal="center" vertical="center"/>
    </xf>
    <xf numFmtId="61" fontId="23" fillId="2" borderId="7" applyNumberFormat="1" applyFont="1" applyFill="1" applyBorder="1" applyAlignment="1" applyProtection="0">
      <alignment vertical="center"/>
    </xf>
    <xf numFmtId="1" fontId="0" borderId="5" applyNumberFormat="1" applyFont="1" applyFill="0" applyBorder="1" applyAlignment="1" applyProtection="0">
      <alignment vertical="bottom"/>
    </xf>
    <xf numFmtId="1" fontId="0" fillId="2" borderId="112" applyNumberFormat="1" applyFont="1" applyFill="1" applyBorder="1" applyAlignment="1" applyProtection="0">
      <alignment vertical="bottom"/>
    </xf>
    <xf numFmtId="1" fontId="12" fillId="2" borderId="114" applyNumberFormat="1" applyFont="1" applyFill="1" applyBorder="1" applyAlignment="1" applyProtection="0">
      <alignment horizontal="center" vertical="bottom"/>
    </xf>
    <xf numFmtId="0" fontId="0" fillId="2" borderId="105" applyNumberFormat="0" applyFont="1" applyFill="1" applyBorder="1" applyAlignment="1" applyProtection="0">
      <alignment vertical="bottom"/>
    </xf>
    <xf numFmtId="1" fontId="0" fillId="2" borderId="24" applyNumberFormat="1" applyFont="1" applyFill="1" applyBorder="1" applyAlignment="1" applyProtection="0">
      <alignment horizontal="center" vertical="center"/>
    </xf>
    <xf numFmtId="1" fontId="0" fillId="4" borderId="24" applyNumberFormat="1" applyFont="1" applyFill="1" applyBorder="1" applyAlignment="1" applyProtection="0">
      <alignment vertical="center"/>
    </xf>
    <xf numFmtId="1" fontId="0" fillId="5" borderId="24" applyNumberFormat="1" applyFont="1" applyFill="1" applyBorder="1" applyAlignment="1" applyProtection="0">
      <alignment horizontal="center" vertical="center"/>
    </xf>
    <xf numFmtId="1" fontId="0" fillId="6" borderId="24" applyNumberFormat="1" applyFont="1" applyFill="1" applyBorder="1" applyAlignment="1" applyProtection="0">
      <alignment vertical="center"/>
    </xf>
    <xf numFmtId="1" fontId="0" fillId="7" borderId="24" applyNumberFormat="1" applyFont="1" applyFill="1" applyBorder="1" applyAlignment="1" applyProtection="0">
      <alignment vertical="center"/>
    </xf>
    <xf numFmtId="1" fontId="0" fillId="8" borderId="24" applyNumberFormat="1" applyFont="1" applyFill="1" applyBorder="1" applyAlignment="1" applyProtection="0">
      <alignment vertical="center"/>
    </xf>
    <xf numFmtId="1" fontId="0" fillId="9" borderId="24" applyNumberFormat="1" applyFont="1" applyFill="1" applyBorder="1" applyAlignment="1" applyProtection="0">
      <alignment vertical="center"/>
    </xf>
    <xf numFmtId="1" fontId="0" fillId="10" borderId="24" applyNumberFormat="1" applyFont="1" applyFill="1" applyBorder="1" applyAlignment="1" applyProtection="0">
      <alignment vertical="center"/>
    </xf>
    <xf numFmtId="1" fontId="0" fillId="11" borderId="24" applyNumberFormat="1" applyFont="1" applyFill="1" applyBorder="1" applyAlignment="1" applyProtection="0">
      <alignment vertical="center"/>
    </xf>
    <xf numFmtId="1" fontId="0" fillId="12" borderId="24" applyNumberFormat="1" applyFont="1" applyFill="1" applyBorder="1" applyAlignment="1" applyProtection="0">
      <alignment vertical="center"/>
    </xf>
    <xf numFmtId="1" fontId="0" fillId="13" borderId="24" applyNumberFormat="1" applyFont="1" applyFill="1" applyBorder="1" applyAlignment="1" applyProtection="0">
      <alignment vertical="center"/>
    </xf>
    <xf numFmtId="1" fontId="0" fillId="14" borderId="24" applyNumberFormat="1" applyFont="1" applyFill="1" applyBorder="1" applyAlignment="1" applyProtection="0">
      <alignment vertical="center"/>
    </xf>
    <xf numFmtId="1" fontId="0" fillId="15" borderId="24" applyNumberFormat="1" applyFont="1" applyFill="1" applyBorder="1" applyAlignment="1" applyProtection="0">
      <alignment vertical="center"/>
    </xf>
    <xf numFmtId="1" fontId="0" fillId="16" borderId="24" applyNumberFormat="1" applyFont="1" applyFill="1" applyBorder="1" applyAlignment="1" applyProtection="0">
      <alignment vertical="center"/>
    </xf>
    <xf numFmtId="1" fontId="0" fillId="17" borderId="24" applyNumberFormat="1" applyFont="1" applyFill="1" applyBorder="1" applyAlignment="1" applyProtection="0">
      <alignment vertical="center"/>
    </xf>
    <xf numFmtId="1" fontId="0" fillId="18" borderId="24" applyNumberFormat="1" applyFont="1" applyFill="1" applyBorder="1" applyAlignment="1" applyProtection="0">
      <alignment vertical="center"/>
    </xf>
    <xf numFmtId="1" fontId="0" fillId="19" borderId="24" applyNumberFormat="1" applyFont="1" applyFill="1" applyBorder="1" applyAlignment="1" applyProtection="0">
      <alignment vertical="center"/>
    </xf>
    <xf numFmtId="0" fontId="0" fillId="2" borderId="118" applyNumberFormat="0" applyFont="1" applyFill="1" applyBorder="1" applyAlignment="1" applyProtection="0">
      <alignment vertical="bottom"/>
    </xf>
    <xf numFmtId="0" fontId="0" borderId="119" applyNumberFormat="0" applyFont="1" applyFill="0" applyBorder="1" applyAlignment="1" applyProtection="0">
      <alignment vertical="bottom"/>
    </xf>
    <xf numFmtId="0" fontId="0" fillId="2" borderId="119" applyNumberFormat="0" applyFont="1" applyFill="1" applyBorder="1" applyAlignment="1" applyProtection="0">
      <alignment vertical="bottom"/>
    </xf>
    <xf numFmtId="1" fontId="16" fillId="2" borderId="55" applyNumberFormat="1" applyFont="1" applyFill="1" applyBorder="1" applyAlignment="1" applyProtection="0">
      <alignment vertical="bottom"/>
    </xf>
    <xf numFmtId="0" fontId="0" borderId="70" applyNumberFormat="0" applyFont="1" applyFill="0" applyBorder="1" applyAlignment="1" applyProtection="0">
      <alignment vertical="bottom"/>
    </xf>
    <xf numFmtId="0" fontId="0" fillId="2" borderId="12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14" fillId="2" borderId="24" applyNumberFormat="0" applyFont="1" applyFill="1" applyBorder="1" applyAlignment="1" applyProtection="0">
      <alignment horizontal="center" vertical="center"/>
    </xf>
    <xf numFmtId="0" fontId="17" fillId="2" borderId="24" applyNumberFormat="0" applyFont="1" applyFill="1" applyBorder="1" applyAlignment="1" applyProtection="0">
      <alignment horizontal="center" vertical="center" wrapText="1"/>
    </xf>
    <xf numFmtId="0" fontId="0" borderId="30" applyNumberFormat="0" applyFont="1" applyFill="0" applyBorder="1" applyAlignment="1" applyProtection="0">
      <alignment vertical="bottom"/>
    </xf>
    <xf numFmtId="1" fontId="0" fillId="2" borderId="121" applyNumberFormat="1" applyFont="1" applyFill="1" applyBorder="1" applyAlignment="1" applyProtection="0">
      <alignment vertical="bottom"/>
    </xf>
    <xf numFmtId="0" fontId="0" borderId="55" applyNumberFormat="0" applyFont="1" applyFill="0" applyBorder="1" applyAlignment="1" applyProtection="0">
      <alignment horizontal="center" vertical="center"/>
    </xf>
    <xf numFmtId="1" fontId="0" borderId="55" applyNumberFormat="1" applyFont="1" applyFill="0" applyBorder="1" applyAlignment="1" applyProtection="0">
      <alignment vertical="bottom"/>
    </xf>
    <xf numFmtId="0" fontId="0" borderId="55" applyNumberFormat="0" applyFont="1" applyFill="0" applyBorder="1" applyAlignment="1" applyProtection="0">
      <alignment vertical="bottom"/>
    </xf>
    <xf numFmtId="59" fontId="0" borderId="55" applyNumberFormat="1" applyFont="1" applyFill="0" applyBorder="1" applyAlignment="1" applyProtection="0">
      <alignment horizontal="center" vertical="bottom"/>
    </xf>
    <xf numFmtId="1" fontId="0" borderId="55" applyNumberFormat="1" applyFont="1" applyFill="0" applyBorder="1" applyAlignment="1" applyProtection="0">
      <alignment horizontal="center" vertical="bottom"/>
    </xf>
    <xf numFmtId="59" fontId="0" borderId="55" applyNumberFormat="1" applyFont="1" applyFill="0" applyBorder="1" applyAlignment="1" applyProtection="0">
      <alignment vertical="bottom"/>
    </xf>
    <xf numFmtId="1" fontId="0" fillId="2" borderId="122" applyNumberFormat="1" applyFont="1" applyFill="1" applyBorder="1" applyAlignment="1" applyProtection="0">
      <alignment vertical="bottom"/>
    </xf>
    <xf numFmtId="1" fontId="0" fillId="2" borderId="11" applyNumberFormat="1" applyFont="1" applyFill="1" applyBorder="1" applyAlignment="1" applyProtection="0">
      <alignment vertical="bottom"/>
    </xf>
    <xf numFmtId="49" fontId="0" fillId="11" borderId="34" applyNumberFormat="1" applyFont="1" applyFill="1" applyBorder="1" applyAlignment="1" applyProtection="0">
      <alignment horizontal="center" vertical="bottom"/>
    </xf>
    <xf numFmtId="49" fontId="0" fillId="2" borderId="34" applyNumberFormat="1" applyFont="1" applyFill="1" applyBorder="1" applyAlignment="1" applyProtection="0">
      <alignment vertical="bottom"/>
    </xf>
    <xf numFmtId="1" fontId="0" borderId="81" applyNumberFormat="1" applyFont="1" applyFill="0" applyBorder="1" applyAlignment="1" applyProtection="0">
      <alignment vertical="bottom"/>
    </xf>
    <xf numFmtId="49" fontId="0" fillId="11" borderId="38" applyNumberFormat="1" applyFont="1" applyFill="1" applyBorder="1" applyAlignment="1" applyProtection="0">
      <alignment horizontal="center" vertical="bottom"/>
    </xf>
    <xf numFmtId="1" fontId="0" borderId="63" applyNumberFormat="1" applyFont="1" applyFill="0" applyBorder="1" applyAlignment="1" applyProtection="0">
      <alignment vertical="bottom"/>
    </xf>
    <xf numFmtId="1" fontId="0" fillId="2" borderId="120" applyNumberFormat="1" applyFont="1" applyFill="1" applyBorder="1" applyAlignment="1" applyProtection="0">
      <alignment vertical="bottom"/>
    </xf>
    <xf numFmtId="49" fontId="0" fillId="2" borderId="38" applyNumberFormat="1" applyFont="1" applyFill="1" applyBorder="1" applyAlignment="1" applyProtection="0">
      <alignment horizontal="center" vertical="bottom"/>
    </xf>
    <xf numFmtId="1" fontId="0" borderId="99" applyNumberFormat="1" applyFont="1" applyFill="0" applyBorder="1" applyAlignment="1" applyProtection="0">
      <alignment vertical="bottom"/>
    </xf>
    <xf numFmtId="1" fontId="0" fillId="2" borderId="123" applyNumberFormat="1" applyFont="1" applyFill="1" applyBorder="1" applyAlignment="1" applyProtection="0">
      <alignment vertical="bottom"/>
    </xf>
    <xf numFmtId="1" fontId="0" fillId="2" borderId="38" applyNumberFormat="1" applyFont="1" applyFill="1" applyBorder="1" applyAlignment="1" applyProtection="0">
      <alignment horizontal="center" vertical="center"/>
    </xf>
    <xf numFmtId="1" fontId="0" fillId="2" borderId="42" applyNumberFormat="1" applyFont="1" applyFill="1" applyBorder="1" applyAlignment="1" applyProtection="0">
      <alignment horizontal="center" vertical="center"/>
    </xf>
    <xf numFmtId="1" fontId="0" borderId="124" applyNumberFormat="1" applyFont="1" applyFill="0" applyBorder="1" applyAlignment="1" applyProtection="0">
      <alignment vertical="bottom"/>
    </xf>
    <xf numFmtId="59" fontId="0" fillId="2" borderId="125" applyNumberFormat="1" applyFont="1" applyFill="1" applyBorder="1" applyAlignment="1" applyProtection="0">
      <alignment vertical="bottom"/>
    </xf>
    <xf numFmtId="1" fontId="0" fillId="2" borderId="126" applyNumberFormat="1" applyFont="1" applyFill="1" applyBorder="1" applyAlignment="1" applyProtection="0">
      <alignment vertical="bottom"/>
    </xf>
    <xf numFmtId="1" fontId="0" fillId="2" borderId="127" applyNumberFormat="1" applyFont="1" applyFill="1" applyBorder="1" applyAlignment="1" applyProtection="0">
      <alignment vertical="bottom"/>
    </xf>
    <xf numFmtId="1" fontId="0" borderId="128" applyNumberFormat="1" applyFont="1" applyFill="0" applyBorder="1" applyAlignment="1" applyProtection="0">
      <alignment vertical="bottom"/>
    </xf>
    <xf numFmtId="59" fontId="0" fillId="2" borderId="129" applyNumberFormat="1" applyFont="1" applyFill="1" applyBorder="1" applyAlignment="1" applyProtection="0">
      <alignment vertical="bottom"/>
    </xf>
    <xf numFmtId="0" fontId="0" borderId="130" applyNumberFormat="0" applyFont="1" applyFill="0" applyBorder="1" applyAlignment="1" applyProtection="0">
      <alignment vertical="bottom"/>
    </xf>
    <xf numFmtId="0" fontId="0" borderId="131" applyNumberFormat="0" applyFont="1" applyFill="0" applyBorder="1" applyAlignment="1" applyProtection="0">
      <alignment vertical="bottom"/>
    </xf>
    <xf numFmtId="0" fontId="0" fillId="2" borderId="126" applyNumberFormat="0" applyFont="1" applyFill="1" applyBorder="1" applyAlignment="1" applyProtection="0">
      <alignment vertical="bottom"/>
    </xf>
    <xf numFmtId="1" fontId="0" fillId="2" borderId="132" applyNumberFormat="1" applyFont="1" applyFill="1" applyBorder="1" applyAlignment="1" applyProtection="0">
      <alignment vertical="bottom"/>
    </xf>
    <xf numFmtId="1" fontId="14" fillId="2" borderId="69" applyNumberFormat="1" applyFont="1" applyFill="1" applyBorder="1" applyAlignment="1" applyProtection="0">
      <alignment vertical="bottom"/>
    </xf>
    <xf numFmtId="0" fontId="14" fillId="2" borderId="69" applyNumberFormat="0" applyFont="1" applyFill="1" applyBorder="1" applyAlignment="1" applyProtection="0">
      <alignment horizontal="right" vertical="bottom"/>
    </xf>
    <xf numFmtId="1" fontId="0" borderId="69" applyNumberFormat="1" applyFont="1" applyFill="0" applyBorder="1" applyAlignment="1" applyProtection="0">
      <alignment vertical="bottom"/>
    </xf>
    <xf numFmtId="1" fontId="0" fillId="2" borderId="106" applyNumberFormat="1" applyFont="1" applyFill="1" applyBorder="1" applyAlignment="1" applyProtection="0">
      <alignment vertical="bottom"/>
    </xf>
    <xf numFmtId="1" fontId="0" borderId="100" applyNumberFormat="1" applyFont="1" applyFill="0" applyBorder="1" applyAlignment="1" applyProtection="0">
      <alignment vertical="bottom"/>
    </xf>
    <xf numFmtId="1" fontId="24" borderId="30" applyNumberFormat="1" applyFont="1" applyFill="0" applyBorder="1" applyAlignment="1" applyProtection="0">
      <alignment vertical="bottom"/>
    </xf>
    <xf numFmtId="1" fontId="24" borderId="102" applyNumberFormat="1" applyFont="1" applyFill="0" applyBorder="1" applyAlignment="1" applyProtection="0">
      <alignment vertical="bottom"/>
    </xf>
    <xf numFmtId="1" fontId="0" fillId="2" borderId="67" applyNumberFormat="1" applyFont="1" applyFill="1" applyBorder="1" applyAlignment="1" applyProtection="0">
      <alignment vertical="bottom"/>
    </xf>
    <xf numFmtId="1" fontId="0" fillId="2" borderId="113" applyNumberFormat="1" applyFont="1" applyFill="1" applyBorder="1" applyAlignment="1" applyProtection="0">
      <alignment vertical="bottom"/>
    </xf>
    <xf numFmtId="0" fontId="0" fillId="2" borderId="133" applyNumberFormat="0" applyFont="1" applyFill="1" applyBorder="1" applyAlignment="1" applyProtection="0">
      <alignment vertical="bottom"/>
    </xf>
    <xf numFmtId="1" fontId="0" fillId="2" borderId="102" applyNumberFormat="1" applyFont="1" applyFill="1" applyBorder="1" applyAlignment="1" applyProtection="0">
      <alignment horizontal="center" vertical="bottom"/>
    </xf>
    <xf numFmtId="1" fontId="0" fillId="2" borderId="102" applyNumberFormat="1" applyFont="1" applyFill="1" applyBorder="1" applyAlignment="1" applyProtection="0">
      <alignment horizontal="left" vertical="center"/>
    </xf>
    <xf numFmtId="0" fontId="0" fillId="2" borderId="102" applyNumberFormat="0" applyFont="1" applyFill="1" applyBorder="1" applyAlignment="1" applyProtection="0">
      <alignment vertical="center"/>
    </xf>
    <xf numFmtId="2" fontId="0" fillId="2" borderId="102" applyNumberFormat="1" applyFont="1" applyFill="1" applyBorder="1" applyAlignment="1" applyProtection="0">
      <alignment vertical="center"/>
    </xf>
    <xf numFmtId="0" fontId="0" fillId="2" borderId="105" applyNumberFormat="0" applyFont="1" applyFill="1" applyBorder="1" applyAlignment="1" applyProtection="0">
      <alignment horizontal="center" vertical="center"/>
    </xf>
    <xf numFmtId="1" fontId="15" borderId="24" applyNumberFormat="1" applyFont="1" applyFill="0" applyBorder="1" applyAlignment="1" applyProtection="0">
      <alignment vertical="center"/>
    </xf>
    <xf numFmtId="60" fontId="25" fillId="2" borderId="24" applyNumberFormat="1" applyFont="1" applyFill="1" applyBorder="1" applyAlignment="1" applyProtection="0">
      <alignment vertical="center"/>
    </xf>
    <xf numFmtId="0" fontId="0" borderId="30" applyNumberFormat="0" applyFont="1" applyFill="0" applyBorder="1" applyAlignment="1" applyProtection="0">
      <alignment vertical="center"/>
    </xf>
    <xf numFmtId="0" fontId="0" borderId="102" applyNumberFormat="0" applyFont="1" applyFill="0" applyBorder="1" applyAlignment="1" applyProtection="0">
      <alignment vertical="center"/>
    </xf>
    <xf numFmtId="1" fontId="0" fillId="2" borderId="134" applyNumberFormat="1" applyFont="1" applyFill="1" applyBorder="1" applyAlignment="1" applyProtection="0">
      <alignment vertical="bottom"/>
    </xf>
    <xf numFmtId="1" fontId="0" fillId="2" borderId="35" applyNumberFormat="1" applyFont="1" applyFill="1" applyBorder="1" applyAlignment="1" applyProtection="0">
      <alignment vertical="bottom"/>
    </xf>
    <xf numFmtId="1" fontId="0" fillId="2" borderId="57" applyNumberFormat="1" applyFont="1" applyFill="1" applyBorder="1" applyAlignment="1" applyProtection="0">
      <alignment vertical="bottom"/>
    </xf>
    <xf numFmtId="1" fontId="14" fillId="2" borderId="135" applyNumberFormat="1" applyFont="1" applyFill="1" applyBorder="1" applyAlignment="1" applyProtection="0">
      <alignment vertical="bottom"/>
    </xf>
    <xf numFmtId="1" fontId="14" fillId="2" borderId="20" applyNumberFormat="1" applyFont="1" applyFill="1" applyBorder="1" applyAlignment="1" applyProtection="0">
      <alignment vertical="bottom"/>
    </xf>
    <xf numFmtId="1" fontId="14" fillId="2" borderId="136" applyNumberFormat="1" applyFont="1" applyFill="1" applyBorder="1" applyAlignment="1" applyProtection="0">
      <alignment vertical="bottom"/>
    </xf>
    <xf numFmtId="0" fontId="0" fillId="2" borderId="123" applyNumberFormat="0" applyFont="1" applyFill="1" applyBorder="1" applyAlignment="1" applyProtection="0">
      <alignment vertical="bottom"/>
    </xf>
    <xf numFmtId="49" fontId="0" fillId="11" borderId="42" applyNumberFormat="1" applyFont="1" applyFill="1" applyBorder="1" applyAlignment="1" applyProtection="0">
      <alignment horizontal="center" vertical="bottom"/>
    </xf>
    <xf numFmtId="1" fontId="0" fillId="2" borderId="43" applyNumberFormat="1" applyFont="1" applyFill="1" applyBorder="1" applyAlignment="1" applyProtection="0">
      <alignment vertical="bottom"/>
    </xf>
    <xf numFmtId="49" fontId="0" fillId="2" borderId="42" applyNumberFormat="1" applyFont="1" applyFill="1" applyBorder="1" applyAlignment="1" applyProtection="0">
      <alignment vertical="bottom"/>
    </xf>
    <xf numFmtId="1" fontId="14" fillId="2" borderId="137" applyNumberFormat="1" applyFont="1" applyFill="1" applyBorder="1" applyAlignment="1" applyProtection="0">
      <alignment vertical="bottom"/>
    </xf>
    <xf numFmtId="1" fontId="14" fillId="2" borderId="7" applyNumberFormat="1" applyFont="1" applyFill="1" applyBorder="1" applyAlignment="1" applyProtection="0">
      <alignment vertical="bottom"/>
    </xf>
    <xf numFmtId="1" fontId="14" fillId="2" borderId="138" applyNumberFormat="1" applyFont="1" applyFill="1" applyBorder="1" applyAlignment="1" applyProtection="0">
      <alignment vertical="bottom"/>
    </xf>
    <xf numFmtId="1" fontId="0" fillId="2" borderId="69" applyNumberFormat="1" applyFont="1" applyFill="1" applyBorder="1" applyAlignment="1" applyProtection="0">
      <alignment horizontal="left" vertical="bottom"/>
    </xf>
    <xf numFmtId="59" fontId="19" fillId="2" borderId="69" applyNumberFormat="1" applyFont="1" applyFill="1" applyBorder="1" applyAlignment="1" applyProtection="0">
      <alignment vertical="bottom"/>
    </xf>
    <xf numFmtId="0" fontId="0" borderId="69" applyNumberFormat="0" applyFont="1" applyFill="0" applyBorder="1" applyAlignment="1" applyProtection="0">
      <alignment vertical="bottom"/>
    </xf>
    <xf numFmtId="0" fontId="0" fillId="2" borderId="132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13" fillId="2" borderId="139" applyNumberFormat="1" applyFont="1" applyFill="1" applyBorder="1" applyAlignment="1" applyProtection="0">
      <alignment horizontal="right" vertical="top" wrapText="1"/>
    </xf>
    <xf numFmtId="1" fontId="13" fillId="2" borderId="140" applyNumberFormat="1" applyFont="1" applyFill="1" applyBorder="1" applyAlignment="1" applyProtection="0">
      <alignment horizontal="right" vertical="top" wrapText="1"/>
    </xf>
    <xf numFmtId="1" fontId="13" fillId="2" borderId="141" applyNumberFormat="1" applyFont="1" applyFill="1" applyBorder="1" applyAlignment="1" applyProtection="0">
      <alignment horizontal="right" vertical="top" wrapText="1"/>
    </xf>
    <xf numFmtId="63" fontId="20" fillId="2" borderId="2" applyNumberFormat="1" applyFont="1" applyFill="1" applyBorder="1" applyAlignment="1" applyProtection="0">
      <alignment horizontal="center" vertical="bottom"/>
    </xf>
    <xf numFmtId="1" fontId="13" fillId="2" borderId="142" applyNumberFormat="1" applyFont="1" applyFill="1" applyBorder="1" applyAlignment="1" applyProtection="0">
      <alignment horizontal="right" vertical="top" wrapText="1"/>
    </xf>
    <xf numFmtId="1" fontId="13" fillId="2" borderId="143" applyNumberFormat="1" applyFont="1" applyFill="1" applyBorder="1" applyAlignment="1" applyProtection="0">
      <alignment horizontal="right" vertical="top" wrapText="1"/>
    </xf>
    <xf numFmtId="1" fontId="13" fillId="2" borderId="144" applyNumberFormat="1" applyFont="1" applyFill="1" applyBorder="1" applyAlignment="1" applyProtection="0">
      <alignment horizontal="right" vertical="top" wrapText="1"/>
    </xf>
    <xf numFmtId="63" fontId="20" fillId="2" borderId="7" applyNumberFormat="1" applyFont="1" applyFill="1" applyBorder="1" applyAlignment="1" applyProtection="0">
      <alignment horizontal="center" vertical="bottom"/>
    </xf>
    <xf numFmtId="1" fontId="12" fillId="2" borderId="4" applyNumberFormat="1" applyFont="1" applyFill="1" applyBorder="1" applyAlignment="1" applyProtection="0">
      <alignment vertical="center"/>
    </xf>
    <xf numFmtId="1" fontId="17" fillId="2" borderId="24" applyNumberFormat="1" applyFont="1" applyFill="1" applyBorder="1" applyAlignment="1" applyProtection="0">
      <alignment horizontal="center" vertical="center"/>
    </xf>
    <xf numFmtId="1" fontId="17" fillId="4" borderId="24" applyNumberFormat="1" applyFont="1" applyFill="1" applyBorder="1" applyAlignment="1" applyProtection="0">
      <alignment horizontal="center" vertical="center"/>
    </xf>
    <xf numFmtId="1" fontId="17" fillId="21" borderId="24" applyNumberFormat="1" applyFont="1" applyFill="1" applyBorder="1" applyAlignment="1" applyProtection="0">
      <alignment horizontal="center" vertical="center"/>
    </xf>
    <xf numFmtId="1" fontId="17" fillId="6" borderId="24" applyNumberFormat="1" applyFont="1" applyFill="1" applyBorder="1" applyAlignment="1" applyProtection="0">
      <alignment horizontal="center" vertical="center"/>
    </xf>
    <xf numFmtId="1" fontId="17" fillId="22" borderId="24" applyNumberFormat="1" applyFont="1" applyFill="1" applyBorder="1" applyAlignment="1" applyProtection="0">
      <alignment horizontal="center" vertical="center"/>
    </xf>
    <xf numFmtId="1" fontId="17" fillId="23" borderId="24" applyNumberFormat="1" applyFont="1" applyFill="1" applyBorder="1" applyAlignment="1" applyProtection="0">
      <alignment horizontal="center" vertical="center"/>
    </xf>
    <xf numFmtId="1" fontId="17" fillId="24" borderId="24" applyNumberFormat="1" applyFont="1" applyFill="1" applyBorder="1" applyAlignment="1" applyProtection="0">
      <alignment horizontal="center" vertical="center"/>
    </xf>
    <xf numFmtId="1" fontId="17" fillId="16" borderId="24" applyNumberFormat="1" applyFont="1" applyFill="1" applyBorder="1" applyAlignment="1" applyProtection="0">
      <alignment horizontal="center" vertical="center"/>
    </xf>
    <xf numFmtId="1" fontId="17" fillId="25" borderId="24" applyNumberFormat="1" applyFont="1" applyFill="1" applyBorder="1" applyAlignment="1" applyProtection="0">
      <alignment horizontal="center" vertical="center"/>
    </xf>
    <xf numFmtId="1" fontId="17" fillId="26" borderId="24" applyNumberFormat="1" applyFont="1" applyFill="1" applyBorder="1" applyAlignment="1" applyProtection="0">
      <alignment horizontal="center" vertical="center"/>
    </xf>
    <xf numFmtId="1" fontId="18" fillId="27" borderId="24" applyNumberFormat="1" applyFont="1" applyFill="1" applyBorder="1" applyAlignment="1" applyProtection="0">
      <alignment horizontal="center" vertical="center"/>
    </xf>
    <xf numFmtId="1" fontId="17" fillId="28" borderId="24" applyNumberFormat="1" applyFont="1" applyFill="1" applyBorder="1" applyAlignment="1" applyProtection="0">
      <alignment horizontal="center" vertical="center"/>
    </xf>
    <xf numFmtId="1" fontId="18" fillId="15" borderId="24" applyNumberFormat="1" applyFont="1" applyFill="1" applyBorder="1" applyAlignment="1" applyProtection="0">
      <alignment horizontal="center" vertical="center"/>
    </xf>
    <xf numFmtId="1" fontId="17" fillId="17" borderId="24" applyNumberFormat="1" applyFont="1" applyFill="1" applyBorder="1" applyAlignment="1" applyProtection="0">
      <alignment horizontal="center" vertical="center"/>
    </xf>
    <xf numFmtId="1" fontId="17" fillId="29" borderId="24" applyNumberFormat="1" applyFont="1" applyFill="1" applyBorder="1" applyAlignment="1" applyProtection="0">
      <alignment horizontal="center" vertical="center"/>
    </xf>
    <xf numFmtId="1" fontId="17" fillId="2" borderId="24" applyNumberFormat="1" applyFont="1" applyFill="1" applyBorder="1" applyAlignment="1" applyProtection="0">
      <alignment vertical="center"/>
    </xf>
    <xf numFmtId="59" fontId="0" fillId="2" borderId="24" applyNumberFormat="1" applyFont="1" applyFill="1" applyBorder="1" applyAlignment="1" applyProtection="0">
      <alignment vertical="center"/>
    </xf>
    <xf numFmtId="0" fontId="0" fillId="2" borderId="145" applyNumberFormat="0" applyFont="1" applyFill="1" applyBorder="1" applyAlignment="1" applyProtection="0">
      <alignment vertical="bottom"/>
    </xf>
    <xf numFmtId="0" fontId="0" fillId="2" borderId="146" applyNumberFormat="0" applyFont="1" applyFill="1" applyBorder="1" applyAlignment="1" applyProtection="0">
      <alignment vertical="bottom"/>
    </xf>
    <xf numFmtId="1" fontId="0" fillId="2" borderId="13" applyNumberFormat="1" applyFont="1" applyFill="1" applyBorder="1" applyAlignment="1" applyProtection="0">
      <alignment vertical="bottom"/>
    </xf>
    <xf numFmtId="1" fontId="16" fillId="2" borderId="13" applyNumberFormat="1" applyFont="1" applyFill="1" applyBorder="1" applyAlignment="1" applyProtection="0">
      <alignment vertical="bottom"/>
    </xf>
    <xf numFmtId="1" fontId="0" fillId="2" borderId="79" applyNumberFormat="1" applyFont="1" applyFill="1" applyBorder="1" applyAlignment="1" applyProtection="0">
      <alignment vertical="bottom"/>
    </xf>
    <xf numFmtId="49" fontId="17" fillId="2" borderId="59" applyNumberFormat="1" applyFont="1" applyFill="1" applyBorder="1" applyAlignment="1" applyProtection="0">
      <alignment horizontal="center" vertical="center" wrapText="1"/>
    </xf>
    <xf numFmtId="49" fontId="12" fillId="2" borderId="38" applyNumberFormat="1" applyFont="1" applyFill="1" applyBorder="1" applyAlignment="1" applyProtection="0">
      <alignment horizontal="center" vertical="center" wrapText="1"/>
    </xf>
    <xf numFmtId="0" fontId="0" borderId="147" applyNumberFormat="0" applyFont="1" applyFill="0" applyBorder="1" applyAlignment="1" applyProtection="0">
      <alignment vertical="bottom"/>
    </xf>
    <xf numFmtId="49" fontId="15" fillId="2" borderId="148" applyNumberFormat="1" applyFont="1" applyFill="1" applyBorder="1" applyAlignment="1" applyProtection="0">
      <alignment horizontal="center" vertical="bottom"/>
    </xf>
    <xf numFmtId="0" fontId="0" fillId="2" borderId="148" applyNumberFormat="0" applyFont="1" applyFill="1" applyBorder="1" applyAlignment="1" applyProtection="0">
      <alignment vertical="bottom"/>
    </xf>
    <xf numFmtId="0" fontId="0" fillId="2" borderId="149" applyNumberFormat="0" applyFont="1" applyFill="1" applyBorder="1" applyAlignment="1" applyProtection="0">
      <alignment vertical="bottom"/>
    </xf>
    <xf numFmtId="0" fontId="0" fillId="2" borderId="150" applyNumberFormat="0" applyFont="1" applyFill="1" applyBorder="1" applyAlignment="1" applyProtection="0">
      <alignment vertical="bottom"/>
    </xf>
    <xf numFmtId="59" fontId="0" fillId="2" borderId="151" applyNumberFormat="1" applyFont="1" applyFill="1" applyBorder="1" applyAlignment="1" applyProtection="0">
      <alignment horizontal="center" vertical="bottom"/>
    </xf>
    <xf numFmtId="1" fontId="0" fillId="21" borderId="38" applyNumberFormat="1" applyFont="1" applyFill="1" applyBorder="1" applyAlignment="1" applyProtection="0">
      <alignment horizontal="center" vertical="bottom"/>
    </xf>
    <xf numFmtId="1" fontId="14" fillId="22" borderId="38" applyNumberFormat="1" applyFont="1" applyFill="1" applyBorder="1" applyAlignment="1" applyProtection="0">
      <alignment horizontal="center" vertical="bottom"/>
    </xf>
    <xf numFmtId="1" fontId="14" fillId="23" borderId="38" applyNumberFormat="1" applyFont="1" applyFill="1" applyBorder="1" applyAlignment="1" applyProtection="0">
      <alignment horizontal="center" vertical="bottom"/>
    </xf>
    <xf numFmtId="1" fontId="14" fillId="24" borderId="38" applyNumberFormat="1" applyFont="1" applyFill="1" applyBorder="1" applyAlignment="1" applyProtection="0">
      <alignment horizontal="center" vertical="bottom"/>
    </xf>
    <xf numFmtId="1" fontId="14" fillId="25" borderId="38" applyNumberFormat="1" applyFont="1" applyFill="1" applyBorder="1" applyAlignment="1" applyProtection="0">
      <alignment horizontal="center" vertical="bottom"/>
    </xf>
    <xf numFmtId="1" fontId="14" fillId="26" borderId="38" applyNumberFormat="1" applyFont="1" applyFill="1" applyBorder="1" applyAlignment="1" applyProtection="0">
      <alignment horizontal="center" vertical="bottom"/>
    </xf>
    <xf numFmtId="1" fontId="20" fillId="27" borderId="38" applyNumberFormat="1" applyFont="1" applyFill="1" applyBorder="1" applyAlignment="1" applyProtection="0">
      <alignment horizontal="center" vertical="bottom"/>
    </xf>
    <xf numFmtId="1" fontId="14" fillId="28" borderId="38" applyNumberFormat="1" applyFont="1" applyFill="1" applyBorder="1" applyAlignment="1" applyProtection="0">
      <alignment horizontal="center" vertical="bottom"/>
    </xf>
    <xf numFmtId="1" fontId="20" fillId="15" borderId="38" applyNumberFormat="1" applyFont="1" applyFill="1" applyBorder="1" applyAlignment="1" applyProtection="0">
      <alignment horizontal="center" vertical="bottom"/>
    </xf>
    <xf numFmtId="1" fontId="14" fillId="29" borderId="38" applyNumberFormat="1" applyFont="1" applyFill="1" applyBorder="1" applyAlignment="1" applyProtection="0">
      <alignment horizontal="center" vertical="bottom"/>
    </xf>
    <xf numFmtId="0" fontId="0" fillId="2" borderId="97" applyNumberFormat="0" applyFont="1" applyFill="1" applyBorder="1" applyAlignment="1" applyProtection="0">
      <alignment vertical="bottom"/>
    </xf>
    <xf numFmtId="49" fontId="0" fillId="2" borderId="61" applyNumberFormat="1" applyFont="1" applyFill="1" applyBorder="1" applyAlignment="1" applyProtection="0">
      <alignment vertical="bottom"/>
    </xf>
    <xf numFmtId="1" fontId="0" fillId="2" borderId="62" applyNumberFormat="1" applyFont="1" applyFill="1" applyBorder="1" applyAlignment="1" applyProtection="0">
      <alignment horizontal="center" vertical="bottom"/>
    </xf>
    <xf numFmtId="2" fontId="0" fillId="2" borderId="84" applyNumberFormat="1" applyFont="1" applyFill="1" applyBorder="1" applyAlignment="1" applyProtection="0">
      <alignment horizontal="center" vertical="bottom"/>
    </xf>
    <xf numFmtId="49" fontId="0" fillId="2" borderId="152" applyNumberFormat="1" applyFont="1" applyFill="1" applyBorder="1" applyAlignment="1" applyProtection="0">
      <alignment vertical="bottom"/>
    </xf>
    <xf numFmtId="1" fontId="0" fillId="2" borderId="152" applyNumberFormat="1" applyFont="1" applyFill="1" applyBorder="1" applyAlignment="1" applyProtection="0">
      <alignment vertical="bottom"/>
    </xf>
    <xf numFmtId="59" fontId="0" fillId="2" borderId="153" applyNumberFormat="1" applyFont="1" applyFill="1" applyBorder="1" applyAlignment="1" applyProtection="0">
      <alignment horizontal="center" vertical="bottom"/>
    </xf>
    <xf numFmtId="1" fontId="0" fillId="2" borderId="153" applyNumberFormat="1" applyFont="1" applyFill="1" applyBorder="1" applyAlignment="1" applyProtection="0">
      <alignment vertical="bottom"/>
    </xf>
    <xf numFmtId="1" fontId="0" fillId="22" borderId="38" applyNumberFormat="1" applyFont="1" applyFill="1" applyBorder="1" applyAlignment="1" applyProtection="0">
      <alignment vertical="bottom"/>
    </xf>
    <xf numFmtId="1" fontId="0" fillId="23" borderId="38" applyNumberFormat="1" applyFont="1" applyFill="1" applyBorder="1" applyAlignment="1" applyProtection="0">
      <alignment vertical="bottom"/>
    </xf>
    <xf numFmtId="1" fontId="0" fillId="24" borderId="38" applyNumberFormat="1" applyFont="1" applyFill="1" applyBorder="1" applyAlignment="1" applyProtection="0">
      <alignment vertical="bottom"/>
    </xf>
    <xf numFmtId="1" fontId="0" fillId="25" borderId="38" applyNumberFormat="1" applyFont="1" applyFill="1" applyBorder="1" applyAlignment="1" applyProtection="0">
      <alignment vertical="bottom"/>
    </xf>
    <xf numFmtId="1" fontId="0" fillId="26" borderId="38" applyNumberFormat="1" applyFont="1" applyFill="1" applyBorder="1" applyAlignment="1" applyProtection="0">
      <alignment vertical="bottom"/>
    </xf>
    <xf numFmtId="1" fontId="0" fillId="28" borderId="38" applyNumberFormat="1" applyFont="1" applyFill="1" applyBorder="1" applyAlignment="1" applyProtection="0">
      <alignment vertical="bottom"/>
    </xf>
    <xf numFmtId="1" fontId="0" fillId="15" borderId="38" applyNumberFormat="1" applyFont="1" applyFill="1" applyBorder="1" applyAlignment="1" applyProtection="0">
      <alignment vertical="bottom"/>
    </xf>
    <xf numFmtId="1" fontId="0" fillId="29" borderId="38" applyNumberFormat="1" applyFont="1" applyFill="1" applyBorder="1" applyAlignment="1" applyProtection="0">
      <alignment vertical="bottom"/>
    </xf>
    <xf numFmtId="49" fontId="15" fillId="2" borderId="154" applyNumberFormat="1" applyFont="1" applyFill="1" applyBorder="1" applyAlignment="1" applyProtection="0">
      <alignment horizontal="center" vertical="bottom"/>
    </xf>
    <xf numFmtId="0" fontId="0" fillId="2" borderId="154" applyNumberFormat="0" applyFont="1" applyFill="1" applyBorder="1" applyAlignment="1" applyProtection="0">
      <alignment vertical="bottom"/>
    </xf>
    <xf numFmtId="2" fontId="0" fillId="2" borderId="150" applyNumberFormat="1" applyFont="1" applyFill="1" applyBorder="1" applyAlignment="1" applyProtection="0">
      <alignment vertical="bottom"/>
    </xf>
    <xf numFmtId="59" fontId="0" fillId="2" borderId="155" applyNumberFormat="1" applyFont="1" applyFill="1" applyBorder="1" applyAlignment="1" applyProtection="0">
      <alignment horizontal="center" vertical="bottom"/>
    </xf>
    <xf numFmtId="1" fontId="0" fillId="2" borderId="155" applyNumberFormat="1" applyFont="1" applyFill="1" applyBorder="1" applyAlignment="1" applyProtection="0">
      <alignment vertical="bottom"/>
    </xf>
    <xf numFmtId="1" fontId="0" fillId="2" borderId="150" applyNumberFormat="1" applyFont="1" applyFill="1" applyBorder="1" applyAlignment="1" applyProtection="0">
      <alignment vertical="bottom"/>
    </xf>
    <xf numFmtId="1" fontId="0" fillId="2" borderId="150" applyNumberFormat="1" applyFont="1" applyFill="1" applyBorder="1" applyAlignment="1" applyProtection="0">
      <alignment horizontal="center" vertical="bottom"/>
    </xf>
    <xf numFmtId="1" fontId="20" fillId="2" borderId="150" applyNumberFormat="1" applyFont="1" applyFill="1" applyBorder="1" applyAlignment="1" applyProtection="0">
      <alignment horizontal="center" vertical="bottom"/>
    </xf>
    <xf numFmtId="59" fontId="0" fillId="2" borderId="150" applyNumberFormat="1" applyFont="1" applyFill="1" applyBorder="1" applyAlignment="1" applyProtection="0">
      <alignment vertical="bottom"/>
    </xf>
    <xf numFmtId="49" fontId="0" fillId="2" borderId="156" applyNumberFormat="1" applyFont="1" applyFill="1" applyBorder="1" applyAlignment="1" applyProtection="0">
      <alignment vertical="bottom"/>
    </xf>
    <xf numFmtId="1" fontId="0" fillId="15" borderId="42" applyNumberFormat="1" applyFont="1" applyFill="1" applyBorder="1" applyAlignment="1" applyProtection="0">
      <alignment vertical="bottom"/>
    </xf>
    <xf numFmtId="49" fontId="0" fillId="2" borderId="157" applyNumberFormat="1" applyFont="1" applyFill="1" applyBorder="1" applyAlignment="1" applyProtection="0">
      <alignment vertical="bottom"/>
    </xf>
    <xf numFmtId="1" fontId="0" fillId="15" borderId="28" applyNumberFormat="1" applyFont="1" applyFill="1" applyBorder="1" applyAlignment="1" applyProtection="0">
      <alignment vertical="bottom"/>
    </xf>
    <xf numFmtId="0" fontId="0" fillId="2" borderId="131" applyNumberFormat="0" applyFont="1" applyFill="1" applyBorder="1" applyAlignment="1" applyProtection="0">
      <alignment vertical="bottom"/>
    </xf>
    <xf numFmtId="63" fontId="20" fillId="27" borderId="38" applyNumberFormat="1" applyFont="1" applyFill="1" applyBorder="1" applyAlignment="1" applyProtection="0">
      <alignment horizontal="center" vertical="bottom"/>
    </xf>
    <xf numFmtId="49" fontId="0" fillId="2" borderId="158" applyNumberFormat="1" applyFont="1" applyFill="1" applyBorder="1" applyAlignment="1" applyProtection="0">
      <alignment vertical="bottom"/>
    </xf>
    <xf numFmtId="49" fontId="0" fillId="2" borderId="84" applyNumberFormat="1" applyFont="1" applyFill="1" applyBorder="1" applyAlignment="1" applyProtection="0">
      <alignment vertical="bottom"/>
    </xf>
    <xf numFmtId="1" fontId="0" fillId="2" borderId="159" applyNumberFormat="1" applyFont="1" applyFill="1" applyBorder="1" applyAlignment="1" applyProtection="0">
      <alignment vertical="bottom"/>
    </xf>
    <xf numFmtId="2" fontId="0" fillId="2" borderId="159" applyNumberFormat="1" applyFont="1" applyFill="1" applyBorder="1" applyAlignment="1" applyProtection="0">
      <alignment vertical="bottom"/>
    </xf>
    <xf numFmtId="59" fontId="0" fillId="2" borderId="159" applyNumberFormat="1" applyFont="1" applyFill="1" applyBorder="1" applyAlignment="1" applyProtection="0">
      <alignment horizontal="center" vertical="bottom"/>
    </xf>
    <xf numFmtId="1" fontId="16" fillId="2" borderId="159" applyNumberFormat="1" applyFont="1" applyFill="1" applyBorder="1" applyAlignment="1" applyProtection="0">
      <alignment vertical="bottom"/>
    </xf>
    <xf numFmtId="59" fontId="0" fillId="2" borderId="159" applyNumberFormat="1" applyFont="1" applyFill="1" applyBorder="1" applyAlignment="1" applyProtection="0">
      <alignment vertical="bottom"/>
    </xf>
    <xf numFmtId="1" fontId="0" fillId="2" borderId="154" applyNumberFormat="1" applyFont="1" applyFill="1" applyBorder="1" applyAlignment="1" applyProtection="0">
      <alignment vertical="bottom"/>
    </xf>
    <xf numFmtId="1" fontId="16" fillId="2" borderId="154" applyNumberFormat="1" applyFont="1" applyFill="1" applyBorder="1" applyAlignment="1" applyProtection="0">
      <alignment vertical="bottom"/>
    </xf>
    <xf numFmtId="1" fontId="0" fillId="21" borderId="24" applyNumberFormat="1" applyFont="1" applyFill="1" applyBorder="1" applyAlignment="1" applyProtection="0">
      <alignment horizontal="center" vertical="bottom"/>
    </xf>
    <xf numFmtId="1" fontId="0" fillId="22" borderId="24" applyNumberFormat="1" applyFont="1" applyFill="1" applyBorder="1" applyAlignment="1" applyProtection="0">
      <alignment vertical="bottom"/>
    </xf>
    <xf numFmtId="1" fontId="0" fillId="23" borderId="24" applyNumberFormat="1" applyFont="1" applyFill="1" applyBorder="1" applyAlignment="1" applyProtection="0">
      <alignment vertical="bottom"/>
    </xf>
    <xf numFmtId="1" fontId="0" fillId="24" borderId="24" applyNumberFormat="1" applyFont="1" applyFill="1" applyBorder="1" applyAlignment="1" applyProtection="0">
      <alignment vertical="bottom"/>
    </xf>
    <xf numFmtId="1" fontId="0" fillId="25" borderId="24" applyNumberFormat="1" applyFont="1" applyFill="1" applyBorder="1" applyAlignment="1" applyProtection="0">
      <alignment vertical="bottom"/>
    </xf>
    <xf numFmtId="1" fontId="0" fillId="26" borderId="24" applyNumberFormat="1" applyFont="1" applyFill="1" applyBorder="1" applyAlignment="1" applyProtection="0">
      <alignment vertical="bottom"/>
    </xf>
    <xf numFmtId="1" fontId="20" fillId="27" borderId="24" applyNumberFormat="1" applyFont="1" applyFill="1" applyBorder="1" applyAlignment="1" applyProtection="0">
      <alignment horizontal="center" vertical="bottom"/>
    </xf>
    <xf numFmtId="1" fontId="0" fillId="28" borderId="24" applyNumberFormat="1" applyFont="1" applyFill="1" applyBorder="1" applyAlignment="1" applyProtection="0">
      <alignment vertical="bottom"/>
    </xf>
    <xf numFmtId="1" fontId="0" fillId="29" borderId="24" applyNumberFormat="1" applyFont="1" applyFill="1" applyBorder="1" applyAlignment="1" applyProtection="0">
      <alignment vertical="bottom"/>
    </xf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ff"/>
      <rgbColor rgb="ffd8d8d8"/>
      <rgbColor rgb="ffffff00"/>
      <rgbColor rgb="ffff9900"/>
      <rgbColor rgb="ffff0000"/>
      <rgbColor rgb="ff9900ff"/>
      <rgbColor rgb="ff0066ff"/>
      <rgbColor rgb="ff91fcff"/>
      <rgbColor rgb="ff8dff30"/>
      <rgbColor rgb="ff009900"/>
      <rgbColor rgb="ffad6432"/>
      <rgbColor rgb="ff6f0600"/>
      <rgbColor rgb="ff999999"/>
      <rgbColor rgb="ff00ff00"/>
      <rgbColor rgb="ffff00ff"/>
      <rgbColor rgb="ffffff66"/>
      <rgbColor rgb="ffff950e"/>
      <rgbColor rgb="ff00cc00"/>
      <rgbColor rgb="ffffc000"/>
      <rgbColor rgb="ff7030a0"/>
      <rgbColor rgb="ff5466f2"/>
      <rgbColor rgb="ff66ffcc"/>
      <rgbColor rgb="ff00b050"/>
      <rgbColor rgb="ffcc9900"/>
      <rgbColor rgb="ff846b15"/>
      <rgbColor rgb="ffbfbfbf"/>
      <rgbColor rgb="ffffba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3.png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4.png"/></Relationships>
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5.png"/><Relationship Id="rId3" Type="http://schemas.openxmlformats.org/officeDocument/2006/relationships/image" Target="../media/image6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3</xdr:col>
      <xdr:colOff>252857</xdr:colOff>
      <xdr:row>4</xdr:row>
      <xdr:rowOff>1638358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rcRect l="14663" t="19031" r="18656" b="19031"/>
        <a:stretch>
          <a:fillRect/>
        </a:stretch>
      </xdr:blipFill>
      <xdr:spPr>
        <a:xfrm>
          <a:off x="0" y="-132636"/>
          <a:ext cx="3072258" cy="285374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800655</xdr:colOff>
      <xdr:row>2</xdr:row>
      <xdr:rowOff>0</xdr:rowOff>
    </xdr:from>
    <xdr:to>
      <xdr:col>8</xdr:col>
      <xdr:colOff>597455</xdr:colOff>
      <xdr:row>4</xdr:row>
      <xdr:rowOff>1225553</xdr:rowOff>
    </xdr:to>
    <xdr:pic>
      <xdr:nvPicPr>
        <xdr:cNvPr id="3" name="Image" descr="Image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3620055" y="393700"/>
          <a:ext cx="4648201" cy="204724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</xdr:col>
      <xdr:colOff>444600</xdr:colOff>
      <xdr:row>0</xdr:row>
      <xdr:rowOff>63360</xdr:rowOff>
    </xdr:from>
    <xdr:to>
      <xdr:col>4</xdr:col>
      <xdr:colOff>38880</xdr:colOff>
      <xdr:row>2</xdr:row>
      <xdr:rowOff>396719</xdr:rowOff>
    </xdr:to>
    <xdr:pic>
      <xdr:nvPicPr>
        <xdr:cNvPr id="5" name="Bild 1" descr="Bild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260699" y="63360"/>
          <a:ext cx="3137582" cy="120966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3</xdr:col>
      <xdr:colOff>238680</xdr:colOff>
      <xdr:row>0</xdr:row>
      <xdr:rowOff>198000</xdr:rowOff>
    </xdr:from>
    <xdr:to>
      <xdr:col>5</xdr:col>
      <xdr:colOff>1420680</xdr:colOff>
      <xdr:row>2</xdr:row>
      <xdr:rowOff>402120</xdr:rowOff>
    </xdr:to>
    <xdr:pic>
      <xdr:nvPicPr>
        <xdr:cNvPr id="7" name="Bild 1" descr="Bild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102280" y="198000"/>
          <a:ext cx="4839600" cy="155667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4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309600</xdr:colOff>
      <xdr:row>0</xdr:row>
      <xdr:rowOff>55799</xdr:rowOff>
    </xdr:from>
    <xdr:to>
      <xdr:col>3</xdr:col>
      <xdr:colOff>350999</xdr:colOff>
      <xdr:row>3</xdr:row>
      <xdr:rowOff>190440</xdr:rowOff>
    </xdr:to>
    <xdr:pic>
      <xdr:nvPicPr>
        <xdr:cNvPr id="9" name="Bild 1" descr="Bild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274799" y="55799"/>
          <a:ext cx="3800601" cy="147766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17</xdr:col>
      <xdr:colOff>514439</xdr:colOff>
      <xdr:row>0</xdr:row>
      <xdr:rowOff>57240</xdr:rowOff>
    </xdr:from>
    <xdr:to>
      <xdr:col>24</xdr:col>
      <xdr:colOff>741240</xdr:colOff>
      <xdr:row>1</xdr:row>
      <xdr:rowOff>318960</xdr:rowOff>
    </xdr:to>
    <xdr:pic>
      <xdr:nvPicPr>
        <xdr:cNvPr id="10" name="Bild 3" descr="Bild 3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15500439" y="57240"/>
          <a:ext cx="5497302" cy="70939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17</xdr:col>
      <xdr:colOff>514439</xdr:colOff>
      <xdr:row>0</xdr:row>
      <xdr:rowOff>57240</xdr:rowOff>
    </xdr:from>
    <xdr:to>
      <xdr:col>24</xdr:col>
      <xdr:colOff>741240</xdr:colOff>
      <xdr:row>1</xdr:row>
      <xdr:rowOff>318960</xdr:rowOff>
    </xdr:to>
    <xdr:pic>
      <xdr:nvPicPr>
        <xdr:cNvPr id="11" name="Bild 3" descr="Bild 3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15500439" y="57240"/>
          <a:ext cx="5497302" cy="70939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17</xdr:col>
      <xdr:colOff>514439</xdr:colOff>
      <xdr:row>0</xdr:row>
      <xdr:rowOff>57240</xdr:rowOff>
    </xdr:from>
    <xdr:to>
      <xdr:col>24</xdr:col>
      <xdr:colOff>741240</xdr:colOff>
      <xdr:row>1</xdr:row>
      <xdr:rowOff>318960</xdr:rowOff>
    </xdr:to>
    <xdr:pic>
      <xdr:nvPicPr>
        <xdr:cNvPr id="12" name="Bild 3" descr="Bild 3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15500439" y="57240"/>
          <a:ext cx="5497302" cy="70939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25</xdr:col>
      <xdr:colOff>87120</xdr:colOff>
      <xdr:row>5</xdr:row>
      <xdr:rowOff>54360</xdr:rowOff>
    </xdr:from>
    <xdr:to>
      <xdr:col>29</xdr:col>
      <xdr:colOff>466920</xdr:colOff>
      <xdr:row>34</xdr:row>
      <xdr:rowOff>30849</xdr:rowOff>
    </xdr:to>
    <xdr:pic>
      <xdr:nvPicPr>
        <xdr:cNvPr id="13" name="Grafik 8" descr="Grafik 8"/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21880320" y="2588010"/>
          <a:ext cx="4418401" cy="581976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muriel.sarkany@hotmail.com" TargetMode="External"/><Relationship Id="rId2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I29"/>
  <sheetViews>
    <sheetView workbookViewId="0" showGridLines="0" defaultGridColor="1"/>
  </sheetViews>
  <sheetFormatPr defaultColWidth="11" defaultRowHeight="15.5" customHeight="1" outlineLevelRow="0" outlineLevelCol="0"/>
  <cols>
    <col min="1" max="1" width="1.85156" style="1" customWidth="1"/>
    <col min="2" max="2" width="16" style="1" customWidth="1"/>
    <col min="3" max="3" width="19.2266" style="1" customWidth="1"/>
    <col min="4" max="4" width="15.5" style="1" customWidth="1"/>
    <col min="5" max="5" width="10" style="1" customWidth="1"/>
    <col min="6" max="6" width="9.85156" style="1" customWidth="1"/>
    <col min="7" max="7" width="17.1719" style="1" customWidth="1"/>
    <col min="8" max="8" width="11.1719" style="1" customWidth="1"/>
    <col min="9" max="9" width="11" style="1" customWidth="1"/>
    <col min="10" max="16384" width="11" style="1" customWidth="1"/>
  </cols>
  <sheetData>
    <row r="1" ht="15.5" customHeight="1">
      <c r="A1" s="2"/>
      <c r="B1" s="3"/>
      <c r="C1" s="3"/>
      <c r="D1" s="3"/>
      <c r="E1" s="4"/>
      <c r="F1" s="4"/>
      <c r="G1" s="4"/>
      <c r="H1" s="3"/>
      <c r="I1" s="5"/>
    </row>
    <row r="2" ht="15.5" customHeight="1">
      <c r="A2" s="6"/>
      <c r="B2" s="7"/>
      <c r="C2" s="7"/>
      <c r="D2" s="7"/>
      <c r="E2" s="8"/>
      <c r="F2" s="8"/>
      <c r="G2" s="9"/>
      <c r="H2" s="7"/>
      <c r="I2" s="10"/>
    </row>
    <row r="3" ht="32.35" customHeight="1">
      <c r="A3" s="6"/>
      <c r="B3" s="11"/>
      <c r="C3" s="6"/>
      <c r="D3" s="7"/>
      <c r="E3" s="8"/>
      <c r="F3" s="8"/>
      <c r="G3" s="8"/>
      <c r="H3" s="7"/>
      <c r="I3" s="10"/>
    </row>
    <row r="4" ht="32.35" customHeight="1">
      <c r="A4" s="6"/>
      <c r="B4" s="7"/>
      <c r="C4" s="7"/>
      <c r="D4" s="7"/>
      <c r="E4" s="8"/>
      <c r="F4" s="8"/>
      <c r="G4" s="8"/>
      <c r="H4" s="7"/>
      <c r="I4" s="10"/>
    </row>
    <row r="5" ht="140.3" customHeight="1">
      <c r="A5" s="6"/>
      <c r="B5" s="10"/>
      <c r="C5" s="6"/>
      <c r="D5" s="7"/>
      <c r="E5" s="8"/>
      <c r="F5" s="8"/>
      <c r="G5" s="8"/>
      <c r="H5" s="7"/>
      <c r="I5" s="10"/>
    </row>
    <row r="6" ht="16" customHeight="1">
      <c r="A6" s="6"/>
      <c r="B6" s="12"/>
      <c r="C6" s="12"/>
      <c r="D6" s="7"/>
      <c r="E6" t="s" s="13">
        <v>0</v>
      </c>
      <c r="F6" s="14"/>
      <c r="G6" s="14"/>
      <c r="H6" s="7"/>
      <c r="I6" s="10"/>
    </row>
    <row r="7" ht="61" customHeight="1">
      <c r="A7" s="15"/>
      <c r="B7" t="s" s="16">
        <v>1</v>
      </c>
      <c r="C7" s="17"/>
      <c r="D7" s="18"/>
      <c r="E7" s="19"/>
      <c r="F7" s="20"/>
      <c r="G7" s="21"/>
      <c r="H7" s="22"/>
      <c r="I7" s="10"/>
    </row>
    <row r="8" ht="16" customHeight="1">
      <c r="A8" s="15"/>
      <c r="B8" s="22"/>
      <c r="C8" s="23"/>
      <c r="D8" s="22"/>
      <c r="E8" t="s" s="24">
        <v>2</v>
      </c>
      <c r="F8" s="25"/>
      <c r="G8" s="25"/>
      <c r="H8" s="7"/>
      <c r="I8" s="10"/>
    </row>
    <row r="9" ht="15.5" customHeight="1">
      <c r="A9" s="15"/>
      <c r="B9" s="26"/>
      <c r="C9" s="27"/>
      <c r="D9" s="18"/>
      <c r="E9" s="28"/>
      <c r="F9" s="29"/>
      <c r="G9" s="30"/>
      <c r="H9" s="22"/>
      <c r="I9" s="10"/>
    </row>
    <row r="10" ht="15.5" customHeight="1">
      <c r="A10" s="6"/>
      <c r="B10" s="31"/>
      <c r="C10" s="32"/>
      <c r="D10" s="23"/>
      <c r="E10" s="33"/>
      <c r="F10" s="34"/>
      <c r="G10" s="35"/>
      <c r="H10" s="22"/>
      <c r="I10" s="10"/>
    </row>
    <row r="11" ht="16" customHeight="1">
      <c r="A11" s="6"/>
      <c r="B11" s="7"/>
      <c r="C11" s="12"/>
      <c r="D11" s="23"/>
      <c r="E11" s="36"/>
      <c r="F11" s="37"/>
      <c r="G11" s="38"/>
      <c r="H11" s="22"/>
      <c r="I11" s="10"/>
    </row>
    <row r="12" ht="23.65" customHeight="1">
      <c r="A12" s="6"/>
      <c r="B12" t="s" s="39">
        <v>3</v>
      </c>
      <c r="C12" s="40"/>
      <c r="D12" t="s" s="41">
        <v>4</v>
      </c>
      <c r="E12" s="42"/>
      <c r="F12" s="42"/>
      <c r="G12" s="42"/>
      <c r="H12" s="7"/>
      <c r="I12" s="10"/>
    </row>
    <row r="13" ht="15.5" customHeight="1">
      <c r="A13" s="6"/>
      <c r="B13" s="7"/>
      <c r="C13" s="32"/>
      <c r="D13" s="7"/>
      <c r="E13" s="8"/>
      <c r="F13" s="8"/>
      <c r="G13" s="8"/>
      <c r="H13" s="7"/>
      <c r="I13" s="10"/>
    </row>
    <row r="14" ht="15.5" customHeight="1">
      <c r="A14" s="6"/>
      <c r="B14" s="7"/>
      <c r="C14" s="12"/>
      <c r="D14" s="12"/>
      <c r="E14" s="14"/>
      <c r="F14" s="14"/>
      <c r="G14" s="14"/>
      <c r="H14" s="43"/>
      <c r="I14" s="44"/>
    </row>
    <row r="15" ht="28.65" customHeight="1">
      <c r="A15" s="6"/>
      <c r="B15" s="23"/>
      <c r="C15" s="45"/>
      <c r="D15" s="46"/>
      <c r="E15" t="s" s="47">
        <v>5</v>
      </c>
      <c r="F15" s="48"/>
      <c r="G15" t="s" s="49">
        <v>6</v>
      </c>
      <c r="H15" s="50"/>
      <c r="I15" s="51"/>
    </row>
    <row r="16" ht="23.15" customHeight="1">
      <c r="A16" s="6"/>
      <c r="B16" s="23"/>
      <c r="C16" t="s" s="52">
        <v>7</v>
      </c>
      <c r="D16" s="53"/>
      <c r="E16" s="54">
        <f>SUM('Allgäuholds'!AA251)</f>
        <v>0</v>
      </c>
      <c r="F16" s="55"/>
      <c r="G16" s="56">
        <f>SUM('Allgäuholds'!AB251)</f>
        <v>0</v>
      </c>
      <c r="H16" s="57"/>
      <c r="I16" s="58"/>
    </row>
    <row r="17" ht="23.15" customHeight="1">
      <c r="A17" s="6"/>
      <c r="B17" s="23"/>
      <c r="C17" t="s" s="59">
        <v>8</v>
      </c>
      <c r="D17" s="60"/>
      <c r="E17" s="61">
        <f>SUM('Allgäu holds'!AB66)</f>
        <v>0</v>
      </c>
      <c r="F17" s="62"/>
      <c r="G17" s="63">
        <f>SUM('Allgäu holds'!AC66)</f>
        <v>0</v>
      </c>
      <c r="H17" s="57"/>
      <c r="I17" s="58"/>
    </row>
    <row r="18" ht="23.15" customHeight="1">
      <c r="A18" s="6"/>
      <c r="B18" s="23"/>
      <c r="C18" t="s" s="64">
        <v>9</v>
      </c>
      <c r="D18" s="65"/>
      <c r="E18" s="66">
        <f>SUM('Pre Order - Evo Holds'!X77)</f>
        <v>0</v>
      </c>
      <c r="F18" s="67"/>
      <c r="G18" s="68">
        <f>SUM('Pre Order - Evo Holds'!Y77)</f>
        <v>0</v>
      </c>
      <c r="H18" s="69"/>
      <c r="I18" s="51"/>
    </row>
    <row r="19" ht="23.15" customHeight="1" hidden="1">
      <c r="A19" s="6"/>
      <c r="B19" s="7"/>
      <c r="C19" s="70"/>
      <c r="D19" t="s" s="71">
        <v>10</v>
      </c>
      <c r="E19" s="72">
        <v>0</v>
      </c>
      <c r="F19" s="73">
        <v>0</v>
      </c>
      <c r="G19" s="74">
        <v>0</v>
      </c>
      <c r="H19" s="75">
        <v>0</v>
      </c>
      <c r="I19" s="76"/>
    </row>
    <row r="20" ht="23.15" customHeight="1" hidden="1">
      <c r="A20" s="6"/>
      <c r="B20" s="7"/>
      <c r="C20" s="70"/>
      <c r="D20" t="s" s="71">
        <v>11</v>
      </c>
      <c r="E20" s="72">
        <f>SUM(E16:E19)</f>
        <v>0</v>
      </c>
      <c r="F20" s="73">
        <f>SUM(F16:F19)</f>
        <v>0</v>
      </c>
      <c r="G20" s="74">
        <f>SUM(G16:G19)</f>
        <v>0</v>
      </c>
      <c r="H20" s="75">
        <f>SUM(H16:H19)</f>
        <v>0</v>
      </c>
      <c r="I20" s="76"/>
    </row>
    <row r="21" ht="33.55" customHeight="1">
      <c r="A21" s="6"/>
      <c r="B21" s="23"/>
      <c r="C21" t="s" s="77">
        <v>12</v>
      </c>
      <c r="D21" s="70"/>
      <c r="E21" s="78"/>
      <c r="F21" s="78"/>
      <c r="G21" s="79">
        <f>SUM(G16:G18)</f>
        <v>0</v>
      </c>
      <c r="H21" s="80"/>
      <c r="I21" s="81"/>
    </row>
    <row r="22" ht="23.15" customHeight="1">
      <c r="A22" s="6"/>
      <c r="B22" s="7"/>
      <c r="C22" s="32"/>
      <c r="D22" s="32"/>
      <c r="E22" s="42"/>
      <c r="F22" s="42"/>
      <c r="G22" s="82"/>
      <c r="H22" s="83"/>
      <c r="I22" s="84"/>
    </row>
    <row r="23" ht="15.5" customHeight="1">
      <c r="A23" s="6"/>
      <c r="B23" s="7"/>
      <c r="C23" s="7"/>
      <c r="D23" s="7"/>
      <c r="E23" s="8"/>
      <c r="F23" t="s" s="9">
        <v>13</v>
      </c>
      <c r="G23" s="7"/>
      <c r="H23" s="7"/>
      <c r="I23" s="10"/>
    </row>
    <row r="24" ht="15.5" customHeight="1">
      <c r="A24" s="6"/>
      <c r="B24" s="85"/>
      <c r="C24" s="7"/>
      <c r="D24" s="7"/>
      <c r="E24" s="8"/>
      <c r="F24" s="8"/>
      <c r="G24" s="8"/>
      <c r="H24" s="7"/>
      <c r="I24" s="10"/>
    </row>
    <row r="25" ht="15.5" customHeight="1">
      <c r="A25" s="6"/>
      <c r="B25" s="85"/>
      <c r="C25" s="7"/>
      <c r="D25" s="7"/>
      <c r="E25" s="8"/>
      <c r="F25" s="8"/>
      <c r="G25" s="8"/>
      <c r="H25" s="7"/>
      <c r="I25" s="10"/>
    </row>
    <row r="26" ht="15.5" customHeight="1">
      <c r="A26" s="6"/>
      <c r="B26" s="86"/>
      <c r="C26" s="87"/>
      <c r="D26" s="7"/>
      <c r="E26" s="8"/>
      <c r="F26" s="8"/>
      <c r="G26" s="8"/>
      <c r="H26" s="7"/>
      <c r="I26" s="10"/>
    </row>
    <row r="27" ht="15.5" customHeight="1">
      <c r="A27" s="6"/>
      <c r="B27" s="86"/>
      <c r="C27" s="87"/>
      <c r="D27" s="7"/>
      <c r="E27" s="8"/>
      <c r="F27" s="8"/>
      <c r="G27" s="8"/>
      <c r="H27" s="7"/>
      <c r="I27" s="10"/>
    </row>
    <row r="28" ht="15.5" customHeight="1">
      <c r="A28" s="6"/>
      <c r="B28" s="87"/>
      <c r="C28" s="87"/>
      <c r="D28" s="7"/>
      <c r="E28" s="8"/>
      <c r="F28" s="8"/>
      <c r="G28" s="8"/>
      <c r="H28" s="7"/>
      <c r="I28" s="10"/>
    </row>
    <row r="29" ht="15.5" customHeight="1">
      <c r="A29" s="88"/>
      <c r="B29" s="89"/>
      <c r="C29" s="89"/>
      <c r="D29" s="90"/>
      <c r="E29" s="91"/>
      <c r="F29" s="91"/>
      <c r="G29" s="91"/>
      <c r="H29" s="90"/>
      <c r="I29" s="92"/>
    </row>
  </sheetData>
  <mergeCells count="14">
    <mergeCell ref="E7:G7"/>
    <mergeCell ref="E9:G11"/>
    <mergeCell ref="H21:I21"/>
    <mergeCell ref="B3:C5"/>
    <mergeCell ref="B7:C9"/>
    <mergeCell ref="F23:H23"/>
    <mergeCell ref="C16:D16"/>
    <mergeCell ref="C17:D17"/>
    <mergeCell ref="C18:D18"/>
    <mergeCell ref="E15:F15"/>
    <mergeCell ref="E16:F16"/>
    <mergeCell ref="E17:F17"/>
    <mergeCell ref="E18:F18"/>
    <mergeCell ref="C21:D21"/>
  </mergeCells>
  <hyperlinks>
    <hyperlink ref="B7" r:id="rId1" location="" tooltip="" display="Muriel Sarkany &#10;Bénélux distributor&#10;0032 478 758 207&#10;muriel.sarkany@hotmail.com www.shopholds.com "/>
  </hyperlinks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2"/>
</worksheet>
</file>

<file path=xl/worksheets/sheet2.xml><?xml version="1.0" encoding="utf-8"?>
<worksheet xmlns:r="http://schemas.openxmlformats.org/officeDocument/2006/relationships" xmlns="http://schemas.openxmlformats.org/spreadsheetml/2006/main">
  <dimension ref="A1:AB263"/>
  <sheetViews>
    <sheetView workbookViewId="0" showGridLines="0" defaultGridColor="1"/>
  </sheetViews>
  <sheetFormatPr defaultColWidth="10.8333" defaultRowHeight="15" customHeight="1" outlineLevelRow="0" outlineLevelCol="0"/>
  <cols>
    <col min="1" max="1" width="11.1719" style="93" customWidth="1"/>
    <col min="2" max="2" width="12.6719" style="93" customWidth="1"/>
    <col min="3" max="3" width="35.1719" style="93" customWidth="1"/>
    <col min="4" max="4" width="11.3516" style="93" customWidth="1"/>
    <col min="5" max="5" width="10.8516" style="93" customWidth="1"/>
    <col min="6" max="6" width="14.5" style="93" customWidth="1"/>
    <col min="7" max="12" width="9" style="93" customWidth="1"/>
    <col min="13" max="13" width="9.67188" style="93" customWidth="1"/>
    <col min="14" max="14" width="10.8516" style="93" customWidth="1"/>
    <col min="15" max="18" width="9" style="93" customWidth="1"/>
    <col min="19" max="19" width="9.67188" style="93" customWidth="1"/>
    <col min="20" max="23" width="9" style="93" customWidth="1"/>
    <col min="24" max="26" width="10.8516" style="93" customWidth="1"/>
    <col min="27" max="27" width="14.5" style="93" customWidth="1"/>
    <col min="28" max="28" width="20.1719" style="93" customWidth="1"/>
    <col min="29" max="16384" width="10.8516" style="93" customWidth="1"/>
  </cols>
  <sheetData>
    <row r="1" ht="34.5" customHeight="1">
      <c r="A1" s="94"/>
      <c r="B1" s="95"/>
      <c r="C1" s="95"/>
      <c r="D1" s="95"/>
      <c r="E1" s="95"/>
      <c r="F1" s="95"/>
      <c r="G1" s="96">
        <v>44887</v>
      </c>
      <c r="H1" s="96"/>
      <c r="I1" s="96"/>
      <c r="J1" s="96"/>
      <c r="K1" s="97"/>
      <c r="L1" s="97"/>
      <c r="M1" s="97"/>
      <c r="N1" s="97"/>
      <c r="O1" s="97"/>
      <c r="P1" s="97"/>
      <c r="Q1" s="98"/>
      <c r="R1" s="97"/>
      <c r="S1" s="98"/>
      <c r="T1" s="97"/>
      <c r="U1" s="97"/>
      <c r="V1" s="97"/>
      <c r="W1" s="97"/>
      <c r="X1" s="95"/>
      <c r="Y1" s="95"/>
      <c r="Z1" s="95"/>
      <c r="AA1" s="95"/>
      <c r="AB1" s="99"/>
    </row>
    <row r="2" ht="34.5" customHeight="1">
      <c r="A2" s="100"/>
      <c r="B2" s="101"/>
      <c r="C2" s="101"/>
      <c r="D2" s="101"/>
      <c r="E2" s="101"/>
      <c r="F2" s="101"/>
      <c r="G2" s="102"/>
      <c r="H2" s="103"/>
      <c r="I2" s="104"/>
      <c r="J2" s="103"/>
      <c r="K2" s="103"/>
      <c r="L2" s="103"/>
      <c r="M2" s="103"/>
      <c r="N2" s="103"/>
      <c r="O2" s="103"/>
      <c r="P2" s="103"/>
      <c r="Q2" s="104"/>
      <c r="R2" s="103"/>
      <c r="S2" s="104"/>
      <c r="T2" s="103"/>
      <c r="U2" s="103"/>
      <c r="V2" s="103"/>
      <c r="W2" s="103"/>
      <c r="X2" s="102"/>
      <c r="Y2" s="102"/>
      <c r="Z2" s="102"/>
      <c r="AA2" s="102"/>
      <c r="AB2" s="105"/>
    </row>
    <row r="3" ht="34.5" customHeight="1">
      <c r="A3" s="100"/>
      <c r="B3" s="101"/>
      <c r="C3" s="101"/>
      <c r="D3" s="101"/>
      <c r="E3" s="101"/>
      <c r="F3" s="106"/>
      <c r="G3" s="107">
        <f>G251</f>
        <v>0</v>
      </c>
      <c r="H3" s="108">
        <f>H251</f>
        <v>0</v>
      </c>
      <c r="I3" s="109">
        <f>I251</f>
        <v>0</v>
      </c>
      <c r="J3" s="110">
        <f>J251</f>
        <v>0</v>
      </c>
      <c r="K3" s="111">
        <f>K251</f>
        <v>0</v>
      </c>
      <c r="L3" s="112">
        <f>L251</f>
        <v>0</v>
      </c>
      <c r="M3" s="113">
        <f>M251</f>
        <v>0</v>
      </c>
      <c r="N3" s="114">
        <f>N251</f>
        <v>0</v>
      </c>
      <c r="O3" s="115">
        <f>O251</f>
        <v>0</v>
      </c>
      <c r="P3" s="116">
        <f>P251</f>
        <v>0</v>
      </c>
      <c r="Q3" s="117">
        <f>Q251</f>
        <v>0</v>
      </c>
      <c r="R3" s="118">
        <f>R251</f>
        <v>0</v>
      </c>
      <c r="S3" s="119">
        <f>S251</f>
        <v>0</v>
      </c>
      <c r="T3" s="120">
        <f>T251</f>
        <v>0</v>
      </c>
      <c r="U3" s="121">
        <f>U251</f>
        <v>0</v>
      </c>
      <c r="V3" s="122">
        <f>V251</f>
        <v>0</v>
      </c>
      <c r="W3" s="123">
        <f>W251</f>
        <v>0</v>
      </c>
      <c r="X3" s="107">
        <f>X245</f>
        <v>0</v>
      </c>
      <c r="Y3" s="107">
        <f>Y245</f>
        <v>0</v>
      </c>
      <c r="Z3" s="107">
        <f>Z245</f>
        <v>0</v>
      </c>
      <c r="AA3" s="124">
        <f>AA251</f>
        <v>0</v>
      </c>
      <c r="AB3" s="125">
        <f>AB251</f>
        <v>0</v>
      </c>
    </row>
    <row r="4" ht="15.75" customHeight="1">
      <c r="A4" s="126"/>
      <c r="B4" s="102"/>
      <c r="C4" s="127"/>
      <c r="D4" s="102"/>
      <c r="E4" s="102"/>
      <c r="F4" s="102"/>
      <c r="G4" s="128"/>
      <c r="H4" s="129"/>
      <c r="I4" s="129"/>
      <c r="J4" s="129"/>
      <c r="K4" s="129"/>
      <c r="L4" s="129"/>
      <c r="M4" s="129"/>
      <c r="N4" s="129"/>
      <c r="O4" s="129"/>
      <c r="P4" s="129"/>
      <c r="Q4" s="130"/>
      <c r="R4" s="129"/>
      <c r="S4" s="130"/>
      <c r="T4" s="129"/>
      <c r="U4" s="129"/>
      <c r="V4" s="129"/>
      <c r="W4" s="129"/>
      <c r="X4" s="129"/>
      <c r="Y4" s="129"/>
      <c r="Z4" s="129"/>
      <c r="AA4" s="129"/>
      <c r="AB4" s="129"/>
    </row>
    <row r="5" ht="78" customHeight="1">
      <c r="A5" s="131"/>
      <c r="B5" t="s" s="132">
        <v>14</v>
      </c>
      <c r="C5" t="s" s="132">
        <v>15</v>
      </c>
      <c r="D5" t="s" s="133">
        <v>16</v>
      </c>
      <c r="E5" t="s" s="134">
        <v>17</v>
      </c>
      <c r="F5" t="s" s="134">
        <v>18</v>
      </c>
      <c r="G5" t="s" s="135">
        <v>19</v>
      </c>
      <c r="H5" t="s" s="136">
        <v>20</v>
      </c>
      <c r="I5" t="s" s="137">
        <v>21</v>
      </c>
      <c r="J5" t="s" s="138">
        <v>22</v>
      </c>
      <c r="K5" t="s" s="139">
        <v>23</v>
      </c>
      <c r="L5" t="s" s="140">
        <v>24</v>
      </c>
      <c r="M5" t="s" s="141">
        <v>25</v>
      </c>
      <c r="N5" t="s" s="142">
        <v>26</v>
      </c>
      <c r="O5" t="s" s="143">
        <v>27</v>
      </c>
      <c r="P5" t="s" s="144">
        <v>28</v>
      </c>
      <c r="Q5" t="s" s="145">
        <v>29</v>
      </c>
      <c r="R5" t="s" s="146">
        <v>30</v>
      </c>
      <c r="S5" t="s" s="147">
        <v>31</v>
      </c>
      <c r="T5" t="s" s="148">
        <v>32</v>
      </c>
      <c r="U5" t="s" s="149">
        <v>33</v>
      </c>
      <c r="V5" t="s" s="150">
        <v>34</v>
      </c>
      <c r="W5" t="s" s="151">
        <v>35</v>
      </c>
      <c r="X5" t="s" s="135">
        <v>36</v>
      </c>
      <c r="Y5" t="s" s="135">
        <v>37</v>
      </c>
      <c r="Z5" t="s" s="135">
        <v>38</v>
      </c>
      <c r="AA5" t="s" s="152">
        <v>39</v>
      </c>
      <c r="AB5" t="s" s="153">
        <v>40</v>
      </c>
    </row>
    <row r="6" ht="23.55" customHeight="1">
      <c r="A6" t="s" s="154">
        <v>41</v>
      </c>
      <c r="B6" s="155"/>
      <c r="C6" s="156"/>
      <c r="D6" s="157"/>
      <c r="E6" s="158"/>
      <c r="F6" s="159"/>
      <c r="G6" s="160"/>
      <c r="H6" s="160"/>
      <c r="I6" s="157"/>
      <c r="J6" s="160"/>
      <c r="K6" s="160"/>
      <c r="L6" s="160"/>
      <c r="M6" s="160"/>
      <c r="N6" s="160"/>
      <c r="O6" s="160"/>
      <c r="P6" s="160"/>
      <c r="Q6" s="161"/>
      <c r="R6" s="160"/>
      <c r="S6" s="161"/>
      <c r="T6" s="160"/>
      <c r="U6" s="160"/>
      <c r="V6" s="160"/>
      <c r="W6" s="160"/>
      <c r="X6" s="160"/>
      <c r="Y6" s="160"/>
      <c r="Z6" s="160"/>
      <c r="AA6" s="162">
        <f>(SUM(G6:X6)+Y6+Z6)*D6</f>
        <v>0</v>
      </c>
      <c r="AB6" s="163">
        <f>(SUM(G6:W6)*F6)+((X6+Z6)*F6*1.2)+(Y6*F6*1.15)</f>
        <v>0</v>
      </c>
    </row>
    <row r="7" ht="15" customHeight="1">
      <c r="A7" t="s" s="164">
        <v>42</v>
      </c>
      <c r="B7" t="s" s="165">
        <v>43</v>
      </c>
      <c r="C7" t="s" s="166">
        <v>44</v>
      </c>
      <c r="D7" s="167">
        <v>1</v>
      </c>
      <c r="E7" s="168">
        <v>3.8</v>
      </c>
      <c r="F7" s="169">
        <v>88</v>
      </c>
      <c r="G7" s="170"/>
      <c r="H7" s="171"/>
      <c r="I7" s="172"/>
      <c r="J7" s="173"/>
      <c r="K7" s="174"/>
      <c r="L7" s="175"/>
      <c r="M7" s="176"/>
      <c r="N7" s="177"/>
      <c r="O7" s="178"/>
      <c r="P7" s="179"/>
      <c r="Q7" s="180"/>
      <c r="R7" s="181"/>
      <c r="S7" s="182"/>
      <c r="T7" s="183"/>
      <c r="U7" s="184"/>
      <c r="V7" s="185"/>
      <c r="W7" s="186"/>
      <c r="X7" s="170"/>
      <c r="Y7" s="170"/>
      <c r="Z7" s="170"/>
      <c r="AA7" s="187">
        <f>(SUM(G7:X7)+Y7+Z7)*D7</f>
        <v>0</v>
      </c>
      <c r="AB7" s="188">
        <f>(SUM(G7:W7)*F7)+((X7+Z7)*F7*1.2)+(Y7*F7*1.15)</f>
        <v>0</v>
      </c>
    </row>
    <row r="8" ht="15" customHeight="1">
      <c r="A8" t="s" s="189">
        <v>45</v>
      </c>
      <c r="B8" s="190"/>
      <c r="C8" t="s" s="191">
        <v>46</v>
      </c>
      <c r="D8" s="192">
        <v>7</v>
      </c>
      <c r="E8" s="193">
        <v>6.85</v>
      </c>
      <c r="F8" s="194">
        <v>142</v>
      </c>
      <c r="G8" s="195"/>
      <c r="H8" s="196"/>
      <c r="I8" s="197"/>
      <c r="J8" s="198"/>
      <c r="K8" s="199"/>
      <c r="L8" s="200"/>
      <c r="M8" s="201"/>
      <c r="N8" s="202"/>
      <c r="O8" s="203"/>
      <c r="P8" s="204"/>
      <c r="Q8" s="205"/>
      <c r="R8" s="206"/>
      <c r="S8" s="207"/>
      <c r="T8" s="208"/>
      <c r="U8" s="209"/>
      <c r="V8" s="210"/>
      <c r="W8" s="211"/>
      <c r="X8" s="212"/>
      <c r="Y8" s="213"/>
      <c r="Z8" s="213"/>
      <c r="AA8" s="214">
        <f>(SUM(G8:X8)+Y8+Z8)*D8</f>
        <v>0</v>
      </c>
      <c r="AB8" s="215">
        <f>(SUM(G8:W8)*F8)+((X8+Z8)*F8*1.2)+(Y8*F8*1.15)</f>
        <v>0</v>
      </c>
    </row>
    <row r="9" ht="15" customHeight="1">
      <c r="A9" t="s" s="189">
        <v>47</v>
      </c>
      <c r="B9" s="216"/>
      <c r="C9" t="s" s="191">
        <v>48</v>
      </c>
      <c r="D9" s="192">
        <v>6</v>
      </c>
      <c r="E9" s="193">
        <v>8.9</v>
      </c>
      <c r="F9" s="194">
        <v>162</v>
      </c>
      <c r="G9" s="195"/>
      <c r="H9" s="196"/>
      <c r="I9" s="197"/>
      <c r="J9" s="198"/>
      <c r="K9" s="199"/>
      <c r="L9" s="200"/>
      <c r="M9" s="201"/>
      <c r="N9" s="202"/>
      <c r="O9" s="203"/>
      <c r="P9" s="204"/>
      <c r="Q9" s="205"/>
      <c r="R9" s="206"/>
      <c r="S9" s="207"/>
      <c r="T9" s="217"/>
      <c r="U9" s="218"/>
      <c r="V9" s="219"/>
      <c r="W9" s="220"/>
      <c r="X9" s="195"/>
      <c r="Y9" s="195"/>
      <c r="Z9" s="195"/>
      <c r="AA9" s="216">
        <f>(SUM(G9:X9)+Y9+Z9)*D9</f>
        <v>0</v>
      </c>
      <c r="AB9" s="221">
        <f>(SUM(G9:W9)*F9)+((X9+Z9)*F9*1.2)+(Y9*F9*1.15)</f>
        <v>0</v>
      </c>
    </row>
    <row r="10" ht="15" customHeight="1">
      <c r="A10" t="s" s="189">
        <v>49</v>
      </c>
      <c r="B10" s="216"/>
      <c r="C10" t="s" s="191">
        <v>50</v>
      </c>
      <c r="D10" s="192">
        <v>19</v>
      </c>
      <c r="E10" s="193">
        <v>4.95</v>
      </c>
      <c r="F10" s="194">
        <v>84</v>
      </c>
      <c r="G10" s="195"/>
      <c r="H10" s="196"/>
      <c r="I10" s="197"/>
      <c r="J10" s="198"/>
      <c r="K10" s="199"/>
      <c r="L10" s="200"/>
      <c r="M10" s="201"/>
      <c r="N10" s="202"/>
      <c r="O10" s="203"/>
      <c r="P10" s="204"/>
      <c r="Q10" s="205"/>
      <c r="R10" s="206"/>
      <c r="S10" s="207"/>
      <c r="T10" s="217"/>
      <c r="U10" s="218"/>
      <c r="V10" s="219"/>
      <c r="W10" s="220"/>
      <c r="X10" s="195"/>
      <c r="Y10" s="195"/>
      <c r="Z10" s="195"/>
      <c r="AA10" s="216">
        <f>(SUM(G10:X10)+Y10+Z10)*D10</f>
        <v>0</v>
      </c>
      <c r="AB10" s="221">
        <f>(SUM(G10:W10)*F10)+((X10+Z10)*F10*1.2)+(Y10*F10*1.15)</f>
        <v>0</v>
      </c>
    </row>
    <row r="11" ht="15" customHeight="1">
      <c r="A11" t="s" s="189">
        <v>51</v>
      </c>
      <c r="B11" s="216"/>
      <c r="C11" t="s" s="191">
        <v>52</v>
      </c>
      <c r="D11" s="192">
        <v>8</v>
      </c>
      <c r="E11" s="193">
        <v>2.5</v>
      </c>
      <c r="F11" s="194">
        <v>52</v>
      </c>
      <c r="G11" s="195"/>
      <c r="H11" s="196"/>
      <c r="I11" s="197"/>
      <c r="J11" s="198"/>
      <c r="K11" s="199"/>
      <c r="L11" s="200"/>
      <c r="M11" s="201"/>
      <c r="N11" s="202"/>
      <c r="O11" s="203"/>
      <c r="P11" s="204"/>
      <c r="Q11" s="205"/>
      <c r="R11" s="206"/>
      <c r="S11" s="207"/>
      <c r="T11" s="217"/>
      <c r="U11" s="218"/>
      <c r="V11" s="219"/>
      <c r="W11" s="220"/>
      <c r="X11" s="195"/>
      <c r="Y11" s="195"/>
      <c r="Z11" s="195"/>
      <c r="AA11" s="216">
        <f>(SUM(G11:X11)+Y11+Z11)*D11</f>
        <v>0</v>
      </c>
      <c r="AB11" s="221">
        <f>(SUM(G11:W11)*F11)+((X11+Z11)*F11*1.2)+(Y11*F11*1.15)</f>
        <v>0</v>
      </c>
    </row>
    <row r="12" ht="15" customHeight="1">
      <c r="A12" t="s" s="189">
        <v>53</v>
      </c>
      <c r="B12" s="216"/>
      <c r="C12" t="s" s="191">
        <v>54</v>
      </c>
      <c r="D12" s="192">
        <v>18</v>
      </c>
      <c r="E12" s="193">
        <v>6.75</v>
      </c>
      <c r="F12" s="194">
        <v>101</v>
      </c>
      <c r="G12" s="195"/>
      <c r="H12" s="196"/>
      <c r="I12" s="197"/>
      <c r="J12" s="198"/>
      <c r="K12" s="199"/>
      <c r="L12" s="200"/>
      <c r="M12" s="201"/>
      <c r="N12" s="202"/>
      <c r="O12" s="203"/>
      <c r="P12" s="204"/>
      <c r="Q12" s="205"/>
      <c r="R12" s="206"/>
      <c r="S12" s="207"/>
      <c r="T12" s="217"/>
      <c r="U12" s="218"/>
      <c r="V12" s="219"/>
      <c r="W12" s="220"/>
      <c r="X12" s="195"/>
      <c r="Y12" s="195"/>
      <c r="Z12" s="195"/>
      <c r="AA12" s="216">
        <f>(SUM(G12:X12)+Y12+Z12)*D12</f>
        <v>0</v>
      </c>
      <c r="AB12" s="221">
        <f>(SUM(G12:W12)*F12)+((X12+Z12)*F12*1.2)+(Y12*F12*1.15)</f>
        <v>0</v>
      </c>
    </row>
    <row r="13" ht="15.75" customHeight="1">
      <c r="A13" t="s" s="189">
        <v>55</v>
      </c>
      <c r="B13" s="216"/>
      <c r="C13" t="s" s="191">
        <v>56</v>
      </c>
      <c r="D13" s="192">
        <v>6</v>
      </c>
      <c r="E13" s="193">
        <v>3.8</v>
      </c>
      <c r="F13" s="194">
        <v>67</v>
      </c>
      <c r="G13" s="195"/>
      <c r="H13" s="196"/>
      <c r="I13" s="197"/>
      <c r="J13" s="198"/>
      <c r="K13" s="199"/>
      <c r="L13" s="200"/>
      <c r="M13" s="201"/>
      <c r="N13" s="202"/>
      <c r="O13" s="203"/>
      <c r="P13" s="204"/>
      <c r="Q13" s="205"/>
      <c r="R13" s="206"/>
      <c r="S13" s="207"/>
      <c r="T13" s="217"/>
      <c r="U13" s="218"/>
      <c r="V13" s="219"/>
      <c r="W13" s="220"/>
      <c r="X13" s="195"/>
      <c r="Y13" s="195"/>
      <c r="Z13" s="195"/>
      <c r="AA13" s="216">
        <f>(SUM(G13:X13)+Y13+Z13)*D13</f>
        <v>0</v>
      </c>
      <c r="AB13" s="221">
        <f>(SUM(G13:W13)*F13)+((X13+Z13)*F13*1.2)+(Y13*F13*1.15)</f>
        <v>0</v>
      </c>
    </row>
    <row r="14" ht="15" customHeight="1" hidden="1">
      <c r="A14" t="s" s="222">
        <v>55</v>
      </c>
      <c r="B14" t="s" s="223">
        <v>57</v>
      </c>
      <c r="C14" t="s" s="222">
        <v>58</v>
      </c>
      <c r="D14" s="192">
        <v>6</v>
      </c>
      <c r="E14" s="193">
        <v>3.8</v>
      </c>
      <c r="F14" s="194"/>
      <c r="G14" s="195"/>
      <c r="H14" s="196"/>
      <c r="I14" s="197"/>
      <c r="J14" s="198"/>
      <c r="K14" s="199"/>
      <c r="L14" s="200"/>
      <c r="M14" s="201"/>
      <c r="N14" s="202"/>
      <c r="O14" s="203"/>
      <c r="P14" s="204"/>
      <c r="Q14" s="205"/>
      <c r="R14" s="224"/>
      <c r="S14" s="225"/>
      <c r="T14" s="226"/>
      <c r="U14" s="218"/>
      <c r="V14" s="219"/>
      <c r="W14" s="220"/>
      <c r="X14" s="195"/>
      <c r="Y14" s="195"/>
      <c r="Z14" s="195"/>
      <c r="AA14" s="216">
        <f>(SUM(G14:X14)+Y14+Z14)*D14</f>
        <v>0</v>
      </c>
      <c r="AB14" s="227">
        <f>(SUM(G14:W14)*F14)+((X14+Z14)*F14*1.2)+(Y14*F14*1.15)</f>
        <v>0</v>
      </c>
    </row>
    <row r="15" ht="15.75" customHeight="1">
      <c r="A15" t="s" s="189">
        <v>59</v>
      </c>
      <c r="B15" s="216"/>
      <c r="C15" t="s" s="191">
        <v>60</v>
      </c>
      <c r="D15" s="192">
        <v>9</v>
      </c>
      <c r="E15" s="193">
        <v>5.45</v>
      </c>
      <c r="F15" s="194">
        <v>94</v>
      </c>
      <c r="G15" s="195"/>
      <c r="H15" s="196"/>
      <c r="I15" s="197"/>
      <c r="J15" s="198"/>
      <c r="K15" s="199"/>
      <c r="L15" s="200"/>
      <c r="M15" s="201"/>
      <c r="N15" s="202"/>
      <c r="O15" s="203"/>
      <c r="P15" s="204"/>
      <c r="Q15" s="205"/>
      <c r="R15" s="206"/>
      <c r="S15" s="207"/>
      <c r="T15" s="217"/>
      <c r="U15" s="218"/>
      <c r="V15" s="219"/>
      <c r="W15" s="220"/>
      <c r="X15" s="195"/>
      <c r="Y15" s="195"/>
      <c r="Z15" s="195"/>
      <c r="AA15" s="216">
        <f>(SUM(G15:X15)+Y15+Z15)*D15</f>
        <v>0</v>
      </c>
      <c r="AB15" s="221">
        <f>(SUM(G15:W15)*F15)+((X15+Z15)*F15*1.2)+(Y15*F15*1.15)</f>
        <v>0</v>
      </c>
    </row>
    <row r="16" ht="15.75" customHeight="1">
      <c r="A16" t="s" s="189">
        <v>61</v>
      </c>
      <c r="B16" s="216"/>
      <c r="C16" t="s" s="191">
        <v>62</v>
      </c>
      <c r="D16" s="192">
        <v>5</v>
      </c>
      <c r="E16" s="193">
        <v>5.05</v>
      </c>
      <c r="F16" s="194">
        <v>80</v>
      </c>
      <c r="G16" s="195"/>
      <c r="H16" s="196"/>
      <c r="I16" s="197"/>
      <c r="J16" s="198"/>
      <c r="K16" s="199"/>
      <c r="L16" s="200"/>
      <c r="M16" s="201"/>
      <c r="N16" s="202"/>
      <c r="O16" s="203"/>
      <c r="P16" s="204"/>
      <c r="Q16" s="205"/>
      <c r="R16" s="206"/>
      <c r="S16" s="207"/>
      <c r="T16" s="217"/>
      <c r="U16" s="218"/>
      <c r="V16" s="219"/>
      <c r="W16" s="220"/>
      <c r="X16" s="195"/>
      <c r="Y16" s="195"/>
      <c r="Z16" s="195"/>
      <c r="AA16" s="216">
        <f>(SUM(G16:X16)+Y16+Z16)*D16</f>
        <v>0</v>
      </c>
      <c r="AB16" s="221">
        <f>(SUM(G16:W16)*F16)+((X16+Z16)*F16*1.2)+(Y16*F16*1.15)</f>
        <v>0</v>
      </c>
    </row>
    <row r="17" ht="15" customHeight="1">
      <c r="A17" t="s" s="189">
        <v>63</v>
      </c>
      <c r="B17" s="216"/>
      <c r="C17" t="s" s="191">
        <v>64</v>
      </c>
      <c r="D17" s="192">
        <v>5</v>
      </c>
      <c r="E17" s="193">
        <v>5.85</v>
      </c>
      <c r="F17" s="194">
        <v>95</v>
      </c>
      <c r="G17" s="195"/>
      <c r="H17" s="196"/>
      <c r="I17" s="197"/>
      <c r="J17" s="198"/>
      <c r="K17" s="199"/>
      <c r="L17" s="200"/>
      <c r="M17" s="201"/>
      <c r="N17" s="202"/>
      <c r="O17" s="203"/>
      <c r="P17" s="204"/>
      <c r="Q17" s="205"/>
      <c r="R17" s="206"/>
      <c r="S17" s="207"/>
      <c r="T17" s="217"/>
      <c r="U17" s="218"/>
      <c r="V17" s="219"/>
      <c r="W17" s="220"/>
      <c r="X17" s="195"/>
      <c r="Y17" s="195"/>
      <c r="Z17" s="195"/>
      <c r="AA17" s="216">
        <f>(SUM(G17:X17)+Y17+Z17)*D17</f>
        <v>0</v>
      </c>
      <c r="AB17" s="221">
        <f>(SUM(G17:W17)*F17)+((X17+Z17)*F17*1.2)+(Y17*F17*1.15)</f>
        <v>0</v>
      </c>
    </row>
    <row r="18" ht="15" customHeight="1">
      <c r="A18" t="s" s="189">
        <v>65</v>
      </c>
      <c r="B18" s="216"/>
      <c r="C18" t="s" s="191">
        <v>66</v>
      </c>
      <c r="D18" s="192">
        <v>9</v>
      </c>
      <c r="E18" s="193">
        <v>8.1</v>
      </c>
      <c r="F18" s="194">
        <v>142</v>
      </c>
      <c r="G18" s="195"/>
      <c r="H18" s="196"/>
      <c r="I18" s="197"/>
      <c r="J18" s="198"/>
      <c r="K18" s="199"/>
      <c r="L18" s="200"/>
      <c r="M18" s="201"/>
      <c r="N18" s="202"/>
      <c r="O18" s="203"/>
      <c r="P18" s="204"/>
      <c r="Q18" s="205"/>
      <c r="R18" s="206"/>
      <c r="S18" s="207"/>
      <c r="T18" s="217"/>
      <c r="U18" s="218"/>
      <c r="V18" s="219"/>
      <c r="W18" s="220"/>
      <c r="X18" s="195"/>
      <c r="Y18" s="195"/>
      <c r="Z18" s="195"/>
      <c r="AA18" s="216">
        <f>(SUM(G18:X18)+Y18+Z18)*D18</f>
        <v>0</v>
      </c>
      <c r="AB18" s="221">
        <f>(SUM(G18:W18)*F18)+((X18+Z18)*F18*1.2)+(Y18*F18*1.15)</f>
        <v>0</v>
      </c>
    </row>
    <row r="19" ht="15" customHeight="1">
      <c r="A19" t="s" s="189">
        <v>67</v>
      </c>
      <c r="B19" s="216"/>
      <c r="C19" t="s" s="191">
        <v>68</v>
      </c>
      <c r="D19" s="192">
        <v>19</v>
      </c>
      <c r="E19" s="193">
        <v>2.25</v>
      </c>
      <c r="F19" s="194">
        <v>47</v>
      </c>
      <c r="G19" s="195"/>
      <c r="H19" s="196"/>
      <c r="I19" s="197"/>
      <c r="J19" s="198"/>
      <c r="K19" s="199"/>
      <c r="L19" s="200"/>
      <c r="M19" s="201"/>
      <c r="N19" s="202"/>
      <c r="O19" s="203"/>
      <c r="P19" s="204"/>
      <c r="Q19" s="205"/>
      <c r="R19" s="206"/>
      <c r="S19" s="207"/>
      <c r="T19" s="217"/>
      <c r="U19" s="218"/>
      <c r="V19" s="219"/>
      <c r="W19" s="220"/>
      <c r="X19" s="195"/>
      <c r="Y19" s="195"/>
      <c r="Z19" s="195"/>
      <c r="AA19" s="216">
        <f>(SUM(G19:X19)+Y19+Z19)*D19</f>
        <v>0</v>
      </c>
      <c r="AB19" s="221">
        <f>(SUM(G19:W19)*F19)+((X19+Z19)*F19*1.2)+(Y19*F19*1.15)</f>
        <v>0</v>
      </c>
    </row>
    <row r="20" ht="15" customHeight="1">
      <c r="A20" t="s" s="228">
        <v>69</v>
      </c>
      <c r="B20" s="229"/>
      <c r="C20" t="s" s="230">
        <v>70</v>
      </c>
      <c r="D20" s="231">
        <v>33</v>
      </c>
      <c r="E20" s="232">
        <v>1.1</v>
      </c>
      <c r="F20" s="233">
        <v>52</v>
      </c>
      <c r="G20" s="234"/>
      <c r="H20" s="235"/>
      <c r="I20" s="236"/>
      <c r="J20" s="237"/>
      <c r="K20" s="238"/>
      <c r="L20" s="239"/>
      <c r="M20" s="240"/>
      <c r="N20" s="241"/>
      <c r="O20" s="242"/>
      <c r="P20" s="243"/>
      <c r="Q20" s="244"/>
      <c r="R20" s="245"/>
      <c r="S20" s="246"/>
      <c r="T20" s="247"/>
      <c r="U20" s="248"/>
      <c r="V20" s="249"/>
      <c r="W20" s="250"/>
      <c r="X20" s="234"/>
      <c r="Y20" s="234"/>
      <c r="Z20" s="234"/>
      <c r="AA20" s="229">
        <f>(SUM(G20:X20)+Y20+Z20)*D20</f>
        <v>0</v>
      </c>
      <c r="AB20" s="251">
        <f>(SUM(G20:W20)*F20)+((X20+Z20)*F20*1.2)+(Y20*F20*1.15)</f>
        <v>0</v>
      </c>
    </row>
    <row r="21" ht="15" customHeight="1">
      <c r="A21" s="252"/>
      <c r="B21" s="252"/>
      <c r="C21" s="253"/>
      <c r="D21" s="252"/>
      <c r="E21" s="254"/>
      <c r="F21" s="255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6"/>
      <c r="R21" s="252"/>
      <c r="S21" s="256"/>
      <c r="T21" s="252"/>
      <c r="U21" s="252"/>
      <c r="V21" s="252"/>
      <c r="W21" s="252"/>
      <c r="X21" s="252"/>
      <c r="Y21" s="252"/>
      <c r="Z21" s="252"/>
      <c r="AA21" s="252">
        <f>SUM(AA6:AA20)</f>
        <v>0</v>
      </c>
      <c r="AB21" s="257">
        <f>SUM(AB6:AB20)</f>
        <v>0</v>
      </c>
    </row>
    <row r="22" ht="21.3" customHeight="1">
      <c r="A22" t="s" s="258">
        <v>71</v>
      </c>
      <c r="B22" s="259"/>
      <c r="C22" s="260"/>
      <c r="D22" s="259"/>
      <c r="E22" s="261"/>
      <c r="F22" s="262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63"/>
      <c r="R22" s="259"/>
      <c r="S22" s="263"/>
      <c r="T22" s="259"/>
      <c r="U22" s="259"/>
      <c r="V22" s="259"/>
      <c r="W22" s="259"/>
      <c r="X22" s="259"/>
      <c r="Y22" s="259"/>
      <c r="Z22" s="264"/>
      <c r="AA22" s="264"/>
      <c r="AB22" s="265"/>
    </row>
    <row r="23" ht="15" customHeight="1" hidden="1">
      <c r="A23" t="s" s="266">
        <v>72</v>
      </c>
      <c r="B23" t="s" s="267">
        <v>73</v>
      </c>
      <c r="C23" t="s" s="266">
        <v>74</v>
      </c>
      <c r="D23" s="268">
        <v>17</v>
      </c>
      <c r="E23" s="269">
        <v>4.7</v>
      </c>
      <c r="F23" s="270"/>
      <c r="G23" s="271"/>
      <c r="H23" s="272"/>
      <c r="I23" s="273"/>
      <c r="J23" s="274"/>
      <c r="K23" s="275"/>
      <c r="L23" s="276"/>
      <c r="M23" s="277"/>
      <c r="N23" s="278"/>
      <c r="O23" s="279"/>
      <c r="P23" s="280"/>
      <c r="Q23" s="281"/>
      <c r="R23" s="282"/>
      <c r="S23" s="283"/>
      <c r="T23" s="284"/>
      <c r="U23" s="285"/>
      <c r="V23" s="286"/>
      <c r="W23" s="287"/>
      <c r="X23" s="128"/>
      <c r="Y23" s="268"/>
      <c r="Z23" s="268"/>
      <c r="AA23" s="268">
        <f>(SUM(G23:X23)+Y23+Z23)*D23</f>
        <v>0</v>
      </c>
      <c r="AB23" s="288">
        <f>(SUM(G23:W23)*F23)+((X23+Z23)*F23*1.2)+(Y23*F23*1.15)</f>
        <v>0</v>
      </c>
    </row>
    <row r="24" ht="15.75" customHeight="1">
      <c r="A24" t="s" s="164">
        <v>75</v>
      </c>
      <c r="B24" s="289"/>
      <c r="C24" t="s" s="166">
        <v>76</v>
      </c>
      <c r="D24" s="187">
        <v>1</v>
      </c>
      <c r="E24" s="290">
        <v>1.9</v>
      </c>
      <c r="F24" s="169">
        <v>18</v>
      </c>
      <c r="G24" s="187"/>
      <c r="H24" s="291"/>
      <c r="I24" s="172"/>
      <c r="J24" s="292"/>
      <c r="K24" s="293"/>
      <c r="L24" s="294"/>
      <c r="M24" s="295"/>
      <c r="N24" s="296"/>
      <c r="O24" s="297"/>
      <c r="P24" s="298"/>
      <c r="Q24" s="299"/>
      <c r="R24" s="300"/>
      <c r="S24" s="301"/>
      <c r="T24" s="302"/>
      <c r="U24" s="303"/>
      <c r="V24" s="304"/>
      <c r="W24" s="305"/>
      <c r="X24" s="187"/>
      <c r="Y24" s="187"/>
      <c r="Z24" s="187"/>
      <c r="AA24" s="187">
        <f>(SUM(G24:X24)+Y24+Z24)*D24</f>
        <v>0</v>
      </c>
      <c r="AB24" s="188">
        <f>(SUM(G24:W24)*F24)+((X24+Z24)*F24*1.2)+(Y24*F24*1.15)</f>
        <v>0</v>
      </c>
    </row>
    <row r="25" ht="15.75" customHeight="1">
      <c r="A25" t="s" s="228">
        <v>77</v>
      </c>
      <c r="B25" s="231"/>
      <c r="C25" t="s" s="230">
        <v>78</v>
      </c>
      <c r="D25" s="229">
        <v>1</v>
      </c>
      <c r="E25" s="306">
        <v>2</v>
      </c>
      <c r="F25" s="233">
        <v>21</v>
      </c>
      <c r="G25" s="229"/>
      <c r="H25" s="307"/>
      <c r="I25" s="236"/>
      <c r="J25" s="308"/>
      <c r="K25" s="309"/>
      <c r="L25" s="310"/>
      <c r="M25" s="311"/>
      <c r="N25" s="312"/>
      <c r="O25" s="313"/>
      <c r="P25" s="314"/>
      <c r="Q25" s="315"/>
      <c r="R25" s="316"/>
      <c r="S25" s="317"/>
      <c r="T25" s="318"/>
      <c r="U25" s="319"/>
      <c r="V25" s="320"/>
      <c r="W25" s="321"/>
      <c r="X25" s="229"/>
      <c r="Y25" s="229"/>
      <c r="Z25" s="229"/>
      <c r="AA25" s="229">
        <f>(SUM(G25:X25)+Y25+Z25)*D25</f>
        <v>0</v>
      </c>
      <c r="AB25" s="251">
        <f>(SUM(G25:W25)*F25)+((X25+Z25)*F25*1.2)+(Y25*F25*1.15)</f>
        <v>0</v>
      </c>
    </row>
    <row r="26" ht="15" customHeight="1" hidden="1">
      <c r="A26" t="s" s="322">
        <v>79</v>
      </c>
      <c r="B26" s="323"/>
      <c r="C26" t="s" s="322">
        <v>80</v>
      </c>
      <c r="D26" s="324">
        <v>26</v>
      </c>
      <c r="E26" s="325">
        <v>1</v>
      </c>
      <c r="F26" s="326"/>
      <c r="G26" s="324"/>
      <c r="H26" s="327"/>
      <c r="I26" s="328"/>
      <c r="J26" s="329"/>
      <c r="K26" s="330"/>
      <c r="L26" s="331"/>
      <c r="M26" s="332"/>
      <c r="N26" s="333"/>
      <c r="O26" s="334"/>
      <c r="P26" s="335"/>
      <c r="Q26" s="336"/>
      <c r="R26" s="337"/>
      <c r="S26" s="338"/>
      <c r="T26" s="339"/>
      <c r="U26" s="340"/>
      <c r="V26" s="341"/>
      <c r="W26" s="342"/>
      <c r="X26" s="324"/>
      <c r="Y26" s="324"/>
      <c r="Z26" s="324"/>
      <c r="AA26" s="324">
        <f>(SUM(G26:X26)+Y26+Z26)*D26</f>
        <v>0</v>
      </c>
      <c r="AB26" s="343">
        <f>(SUM(G26:W26)*F26)+((X26+Z26)*F26*1.2)+(Y26*F26*1.15)</f>
        <v>0</v>
      </c>
    </row>
    <row r="27" ht="15" customHeight="1" hidden="1">
      <c r="A27" t="s" s="322">
        <v>81</v>
      </c>
      <c r="B27" s="323"/>
      <c r="C27" t="s" s="322">
        <v>82</v>
      </c>
      <c r="D27" s="324">
        <v>13</v>
      </c>
      <c r="E27" s="325">
        <v>3.4</v>
      </c>
      <c r="F27" s="326"/>
      <c r="G27" s="324"/>
      <c r="H27" s="327"/>
      <c r="I27" s="328"/>
      <c r="J27" s="329"/>
      <c r="K27" s="330"/>
      <c r="L27" s="331"/>
      <c r="M27" s="332"/>
      <c r="N27" s="333"/>
      <c r="O27" s="334"/>
      <c r="P27" s="335"/>
      <c r="Q27" s="336"/>
      <c r="R27" s="337"/>
      <c r="S27" s="338"/>
      <c r="T27" s="339"/>
      <c r="U27" s="340"/>
      <c r="V27" s="341"/>
      <c r="W27" s="342"/>
      <c r="X27" s="324"/>
      <c r="Y27" s="324"/>
      <c r="Z27" s="324"/>
      <c r="AA27" s="324">
        <f>(SUM(G27:X27)+Y27+Z27)*D27</f>
        <v>0</v>
      </c>
      <c r="AB27" s="343">
        <f>(SUM(G27:W27)*F27)+((X27+Z27)*F27*1.2)+(Y27*F27*1.15)</f>
        <v>0</v>
      </c>
    </row>
    <row r="28" ht="15.75" customHeight="1">
      <c r="A28" s="252"/>
      <c r="B28" s="344"/>
      <c r="C28" s="253"/>
      <c r="D28" s="252"/>
      <c r="E28" s="254"/>
      <c r="F28" s="255"/>
      <c r="G28" s="252"/>
      <c r="H28" s="252"/>
      <c r="I28" s="344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2">
        <f>SUM(AA23:AA27)</f>
        <v>0</v>
      </c>
      <c r="AB28" s="345">
        <f>SUM(AB23:AB27)</f>
        <v>0</v>
      </c>
    </row>
    <row r="29" ht="22.9" customHeight="1">
      <c r="A29" t="s" s="258">
        <v>83</v>
      </c>
      <c r="B29" s="259"/>
      <c r="C29" s="260"/>
      <c r="D29" s="259"/>
      <c r="E29" s="346"/>
      <c r="F29" s="262"/>
      <c r="G29" s="264"/>
      <c r="H29" s="264"/>
      <c r="I29" s="347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259"/>
      <c r="AB29" s="259"/>
    </row>
    <row r="30" ht="15" customHeight="1">
      <c r="A30" t="s" s="164">
        <v>84</v>
      </c>
      <c r="B30" s="289"/>
      <c r="C30" t="s" s="166">
        <v>85</v>
      </c>
      <c r="D30" s="187">
        <v>8</v>
      </c>
      <c r="E30" s="290"/>
      <c r="F30" s="169">
        <v>121</v>
      </c>
      <c r="G30" s="187"/>
      <c r="H30" s="291"/>
      <c r="I30" s="172"/>
      <c r="J30" s="292"/>
      <c r="K30" s="293"/>
      <c r="L30" s="294"/>
      <c r="M30" s="295"/>
      <c r="N30" s="296"/>
      <c r="O30" s="297"/>
      <c r="P30" s="298"/>
      <c r="Q30" s="348"/>
      <c r="R30" s="349"/>
      <c r="S30" s="301"/>
      <c r="T30" s="350"/>
      <c r="U30" s="351"/>
      <c r="V30" s="352"/>
      <c r="W30" s="353"/>
      <c r="X30" s="354"/>
      <c r="Y30" s="355"/>
      <c r="Z30" s="356"/>
      <c r="AA30" s="187">
        <f>(SUM(G30:X30)+Y30+Z30)*D30</f>
        <v>0</v>
      </c>
      <c r="AB30" s="188">
        <f>(SUM(G30:W30)*F30)+((X30+Z30)*F30*1.2)+(Y30*F30*1.15)</f>
        <v>0</v>
      </c>
    </row>
    <row r="31" ht="15" customHeight="1">
      <c r="A31" t="s" s="189">
        <v>86</v>
      </c>
      <c r="B31" s="192"/>
      <c r="C31" t="s" s="191">
        <v>87</v>
      </c>
      <c r="D31" s="216">
        <v>8</v>
      </c>
      <c r="E31" s="357"/>
      <c r="F31" s="194">
        <v>108</v>
      </c>
      <c r="G31" s="216"/>
      <c r="H31" s="358"/>
      <c r="I31" s="197"/>
      <c r="J31" s="359"/>
      <c r="K31" s="360"/>
      <c r="L31" s="361"/>
      <c r="M31" s="362"/>
      <c r="N31" s="363"/>
      <c r="O31" s="364"/>
      <c r="P31" s="365"/>
      <c r="Q31" s="366"/>
      <c r="R31" s="367"/>
      <c r="S31" s="368"/>
      <c r="T31" s="369"/>
      <c r="U31" s="370"/>
      <c r="V31" s="371"/>
      <c r="W31" s="372"/>
      <c r="X31" s="216"/>
      <c r="Y31" s="216"/>
      <c r="Z31" s="216"/>
      <c r="AA31" s="216">
        <f>(SUM(G31:X31)+Y31+Z31)*D31</f>
        <v>0</v>
      </c>
      <c r="AB31" s="221">
        <f>(SUM(G31:W31)*F31)+((X31+Z31)*F31*1.2)+(Y31*F31*1.15)</f>
        <v>0</v>
      </c>
    </row>
    <row r="32" ht="15" customHeight="1">
      <c r="A32" t="s" s="189">
        <v>88</v>
      </c>
      <c r="B32" s="192"/>
      <c r="C32" t="s" s="191">
        <v>89</v>
      </c>
      <c r="D32" s="216">
        <v>13</v>
      </c>
      <c r="E32" s="357">
        <v>13.7</v>
      </c>
      <c r="F32" s="194">
        <v>201</v>
      </c>
      <c r="G32" s="216"/>
      <c r="H32" s="358"/>
      <c r="I32" s="197"/>
      <c r="J32" s="359"/>
      <c r="K32" s="360"/>
      <c r="L32" s="361"/>
      <c r="M32" s="362"/>
      <c r="N32" s="363"/>
      <c r="O32" s="364"/>
      <c r="P32" s="365"/>
      <c r="Q32" s="366"/>
      <c r="R32" s="367"/>
      <c r="S32" s="368"/>
      <c r="T32" s="369"/>
      <c r="U32" s="370"/>
      <c r="V32" s="371"/>
      <c r="W32" s="372"/>
      <c r="X32" s="216"/>
      <c r="Y32" s="216"/>
      <c r="Z32" s="216"/>
      <c r="AA32" s="216">
        <f>(SUM(G32:X32)+Y32+Z32)*D32</f>
        <v>0</v>
      </c>
      <c r="AB32" s="221">
        <f>(SUM(G32:W32)*F32)+((X32+Z32)*F32*1.2)+(Y32*F32*1.15)</f>
        <v>0</v>
      </c>
    </row>
    <row r="33" ht="15" customHeight="1">
      <c r="A33" t="s" s="189">
        <v>90</v>
      </c>
      <c r="B33" t="s" s="223">
        <v>43</v>
      </c>
      <c r="C33" t="s" s="191">
        <v>91</v>
      </c>
      <c r="D33" s="216">
        <v>5</v>
      </c>
      <c r="E33" s="357"/>
      <c r="F33" s="194">
        <v>171</v>
      </c>
      <c r="G33" s="216"/>
      <c r="H33" s="358"/>
      <c r="I33" s="197"/>
      <c r="J33" s="359"/>
      <c r="K33" s="360"/>
      <c r="L33" s="361"/>
      <c r="M33" s="362"/>
      <c r="N33" s="363"/>
      <c r="O33" s="364"/>
      <c r="P33" s="365"/>
      <c r="Q33" s="366"/>
      <c r="R33" s="367"/>
      <c r="S33" s="368"/>
      <c r="T33" s="369"/>
      <c r="U33" s="370"/>
      <c r="V33" s="371"/>
      <c r="W33" s="372"/>
      <c r="X33" s="216"/>
      <c r="Y33" s="216"/>
      <c r="Z33" s="216"/>
      <c r="AA33" s="216">
        <f>(SUM(G33:X33)+Y33+Z33)*D33</f>
        <v>0</v>
      </c>
      <c r="AB33" s="221">
        <f>(SUM(G33:W33)*F33)+((X33+Z33)*F33*1.2)+(Y33*F33*1.15)</f>
        <v>0</v>
      </c>
    </row>
    <row r="34" ht="15.75" customHeight="1">
      <c r="A34" t="s" s="189">
        <v>92</v>
      </c>
      <c r="B34" t="s" s="223">
        <v>43</v>
      </c>
      <c r="C34" t="s" s="191">
        <v>93</v>
      </c>
      <c r="D34" s="216">
        <v>4</v>
      </c>
      <c r="E34" s="357"/>
      <c r="F34" s="194">
        <v>275</v>
      </c>
      <c r="G34" s="216"/>
      <c r="H34" s="358"/>
      <c r="I34" s="197"/>
      <c r="J34" s="359"/>
      <c r="K34" s="360"/>
      <c r="L34" s="361"/>
      <c r="M34" s="362"/>
      <c r="N34" s="363"/>
      <c r="O34" s="364"/>
      <c r="P34" s="365"/>
      <c r="Q34" s="366"/>
      <c r="R34" s="367"/>
      <c r="S34" s="368"/>
      <c r="T34" s="369"/>
      <c r="U34" s="370"/>
      <c r="V34" s="371"/>
      <c r="W34" s="372"/>
      <c r="X34" s="216"/>
      <c r="Y34" s="216"/>
      <c r="Z34" s="216"/>
      <c r="AA34" s="216">
        <f>(SUM(G34:X34)+Y34+Z34)*D34</f>
        <v>0</v>
      </c>
      <c r="AB34" s="221">
        <f>(SUM(G34:W34)*F34)+((X34+Z34)*F34*1.2)+(Y34*F34*1.15)</f>
        <v>0</v>
      </c>
    </row>
    <row r="35" ht="15" customHeight="1" hidden="1">
      <c r="A35" t="s" s="222">
        <v>94</v>
      </c>
      <c r="B35" t="s" s="373">
        <v>95</v>
      </c>
      <c r="C35" t="s" s="222">
        <v>96</v>
      </c>
      <c r="D35" s="216"/>
      <c r="E35" s="357"/>
      <c r="F35" s="194"/>
      <c r="G35" s="216"/>
      <c r="H35" s="358"/>
      <c r="I35" s="197"/>
      <c r="J35" s="359"/>
      <c r="K35" s="360"/>
      <c r="L35" s="361"/>
      <c r="M35" s="362"/>
      <c r="N35" s="363"/>
      <c r="O35" s="364"/>
      <c r="P35" s="365"/>
      <c r="Q35" s="366"/>
      <c r="R35" s="374"/>
      <c r="S35" s="375"/>
      <c r="T35" s="376"/>
      <c r="U35" s="370"/>
      <c r="V35" s="371"/>
      <c r="W35" s="372"/>
      <c r="X35" s="216"/>
      <c r="Y35" s="216"/>
      <c r="Z35" s="216"/>
      <c r="AA35" s="216">
        <f>(SUM(G35:X35)+Y35+Z35)*D35</f>
        <v>0</v>
      </c>
      <c r="AB35" s="227">
        <f>(SUM(G35:W35)*F35)+((X35+Z35)*F35*1.2)+(Y35*F35*1.15)</f>
        <v>0</v>
      </c>
    </row>
    <row r="36" ht="15.75" customHeight="1">
      <c r="A36" t="s" s="189">
        <v>97</v>
      </c>
      <c r="B36" s="192"/>
      <c r="C36" t="s" s="191">
        <v>98</v>
      </c>
      <c r="D36" s="216">
        <v>5</v>
      </c>
      <c r="E36" s="357">
        <v>3.2</v>
      </c>
      <c r="F36" s="194">
        <v>70</v>
      </c>
      <c r="G36" s="216"/>
      <c r="H36" s="358"/>
      <c r="I36" s="197"/>
      <c r="J36" s="359"/>
      <c r="K36" s="360"/>
      <c r="L36" s="361"/>
      <c r="M36" s="362"/>
      <c r="N36" s="363"/>
      <c r="O36" s="364"/>
      <c r="P36" s="365"/>
      <c r="Q36" s="366"/>
      <c r="R36" s="367"/>
      <c r="S36" s="368"/>
      <c r="T36" s="369"/>
      <c r="U36" s="370"/>
      <c r="V36" s="371"/>
      <c r="W36" s="372"/>
      <c r="X36" s="216"/>
      <c r="Y36" s="216"/>
      <c r="Z36" s="216"/>
      <c r="AA36" s="216">
        <f>(SUM(G36:X36)+Y36+Z36)*D36</f>
        <v>0</v>
      </c>
      <c r="AB36" s="221">
        <f>(SUM(G36:W36)*F36)+((X36+Z36)*F36*1.2)+(Y36*F36*1.15)</f>
        <v>0</v>
      </c>
    </row>
    <row r="37" ht="15.75" customHeight="1">
      <c r="A37" t="s" s="189">
        <v>99</v>
      </c>
      <c r="B37" s="192"/>
      <c r="C37" t="s" s="191">
        <v>100</v>
      </c>
      <c r="D37" s="216">
        <v>15</v>
      </c>
      <c r="E37" s="357">
        <v>12.8</v>
      </c>
      <c r="F37" s="194">
        <v>196</v>
      </c>
      <c r="G37" s="216"/>
      <c r="H37" s="358"/>
      <c r="I37" s="197"/>
      <c r="J37" s="359"/>
      <c r="K37" s="360"/>
      <c r="L37" s="361"/>
      <c r="M37" s="362"/>
      <c r="N37" s="363"/>
      <c r="O37" s="364"/>
      <c r="P37" s="365"/>
      <c r="Q37" s="366"/>
      <c r="R37" s="367"/>
      <c r="S37" s="368"/>
      <c r="T37" s="369"/>
      <c r="U37" s="370"/>
      <c r="V37" s="371"/>
      <c r="W37" s="372"/>
      <c r="X37" s="216"/>
      <c r="Y37" s="216"/>
      <c r="Z37" s="216"/>
      <c r="AA37" s="216">
        <f>(SUM(G37:X37)+Y37+Z37)*D37</f>
        <v>0</v>
      </c>
      <c r="AB37" s="221">
        <f>(SUM(G37:W37)*F37)+((X37+Z37)*F37*1.2)+(Y37*F37*1.15)</f>
        <v>0</v>
      </c>
    </row>
    <row r="38" ht="15" customHeight="1">
      <c r="A38" t="s" s="189">
        <v>101</v>
      </c>
      <c r="B38" s="192"/>
      <c r="C38" t="s" s="191">
        <v>102</v>
      </c>
      <c r="D38" s="216">
        <v>6</v>
      </c>
      <c r="E38" s="357"/>
      <c r="F38" s="194">
        <v>135</v>
      </c>
      <c r="G38" s="216"/>
      <c r="H38" s="358"/>
      <c r="I38" s="197"/>
      <c r="J38" s="359"/>
      <c r="K38" s="360"/>
      <c r="L38" s="361"/>
      <c r="M38" s="362"/>
      <c r="N38" s="363"/>
      <c r="O38" s="364"/>
      <c r="P38" s="365"/>
      <c r="Q38" s="366"/>
      <c r="R38" s="367"/>
      <c r="S38" s="368"/>
      <c r="T38" s="369"/>
      <c r="U38" s="370"/>
      <c r="V38" s="371"/>
      <c r="W38" s="372"/>
      <c r="X38" s="216"/>
      <c r="Y38" s="216"/>
      <c r="Z38" s="216"/>
      <c r="AA38" s="216">
        <f>(SUM(G38:X38)+Y38+Z38)*D38</f>
        <v>0</v>
      </c>
      <c r="AB38" s="221">
        <f>(SUM(G38:W38)*F38)+((X38+Z38)*F38*1.2)+(Y38*F38*1.15)</f>
        <v>0</v>
      </c>
    </row>
    <row r="39" ht="15" customHeight="1">
      <c r="A39" t="s" s="189">
        <v>103</v>
      </c>
      <c r="B39" s="192"/>
      <c r="C39" t="s" s="191">
        <v>104</v>
      </c>
      <c r="D39" s="216">
        <v>6</v>
      </c>
      <c r="E39" s="357"/>
      <c r="F39" s="194">
        <v>116</v>
      </c>
      <c r="G39" s="216"/>
      <c r="H39" s="358"/>
      <c r="I39" s="197"/>
      <c r="J39" s="359"/>
      <c r="K39" s="360"/>
      <c r="L39" s="361"/>
      <c r="M39" s="362"/>
      <c r="N39" s="363"/>
      <c r="O39" s="364"/>
      <c r="P39" s="365"/>
      <c r="Q39" s="366"/>
      <c r="R39" s="367"/>
      <c r="S39" s="368"/>
      <c r="T39" s="369"/>
      <c r="U39" s="370"/>
      <c r="V39" s="371"/>
      <c r="W39" s="372"/>
      <c r="X39" s="216"/>
      <c r="Y39" s="216"/>
      <c r="Z39" s="216"/>
      <c r="AA39" s="216">
        <f>(SUM(G39:X39)+Y39+Z39)*D39</f>
        <v>0</v>
      </c>
      <c r="AB39" s="221">
        <f>(SUM(G39:W39)*F39)+((X39+Z39)*F39*1.2)+(Y39*F39*1.15)</f>
        <v>0</v>
      </c>
    </row>
    <row r="40" ht="15" customHeight="1">
      <c r="A40" t="s" s="189">
        <v>105</v>
      </c>
      <c r="B40" s="192"/>
      <c r="C40" t="s" s="191">
        <v>106</v>
      </c>
      <c r="D40" s="216">
        <v>10</v>
      </c>
      <c r="E40" s="357"/>
      <c r="F40" s="194">
        <v>80</v>
      </c>
      <c r="G40" s="216"/>
      <c r="H40" s="358"/>
      <c r="I40" s="197"/>
      <c r="J40" s="359"/>
      <c r="K40" s="360"/>
      <c r="L40" s="361"/>
      <c r="M40" s="362"/>
      <c r="N40" s="363"/>
      <c r="O40" s="364"/>
      <c r="P40" s="365"/>
      <c r="Q40" s="366"/>
      <c r="R40" s="367"/>
      <c r="S40" s="368"/>
      <c r="T40" s="369"/>
      <c r="U40" s="370"/>
      <c r="V40" s="371"/>
      <c r="W40" s="372"/>
      <c r="X40" s="216"/>
      <c r="Y40" s="216"/>
      <c r="Z40" s="216"/>
      <c r="AA40" s="216">
        <f>(SUM(G40:X40)+Y40+Z40)*D40</f>
        <v>0</v>
      </c>
      <c r="AB40" s="221">
        <f>(SUM(G40:W40)*F40)+((X40+Z40)*F40*1.2)+(Y40*F40*1.15)</f>
        <v>0</v>
      </c>
    </row>
    <row r="41" ht="15" customHeight="1">
      <c r="A41" t="s" s="189">
        <v>107</v>
      </c>
      <c r="B41" s="192"/>
      <c r="C41" t="s" s="191">
        <v>108</v>
      </c>
      <c r="D41" s="216">
        <v>4</v>
      </c>
      <c r="E41" s="357"/>
      <c r="F41" s="194">
        <v>149</v>
      </c>
      <c r="G41" s="216"/>
      <c r="H41" s="358"/>
      <c r="I41" s="197"/>
      <c r="J41" s="359"/>
      <c r="K41" s="360"/>
      <c r="L41" s="361"/>
      <c r="M41" s="362"/>
      <c r="N41" s="363"/>
      <c r="O41" s="364"/>
      <c r="P41" s="365"/>
      <c r="Q41" s="366"/>
      <c r="R41" s="367"/>
      <c r="S41" s="368"/>
      <c r="T41" s="369"/>
      <c r="U41" s="370"/>
      <c r="V41" s="371"/>
      <c r="W41" s="372"/>
      <c r="X41" s="216"/>
      <c r="Y41" s="216"/>
      <c r="Z41" s="216"/>
      <c r="AA41" s="216">
        <f>(SUM(G41:X41)+Y41+Z41)*D41</f>
        <v>0</v>
      </c>
      <c r="AB41" s="221">
        <f>(SUM(G41:W41)*F41)+((X41+Z41)*F41*1.2)+(Y41*F41*1.15)</f>
        <v>0</v>
      </c>
    </row>
    <row r="42" ht="15" customHeight="1">
      <c r="A42" t="s" s="189">
        <v>109</v>
      </c>
      <c r="B42" t="s" s="223">
        <v>43</v>
      </c>
      <c r="C42" t="s" s="191">
        <v>110</v>
      </c>
      <c r="D42" s="216">
        <v>4</v>
      </c>
      <c r="E42" s="357"/>
      <c r="F42" s="194">
        <v>110</v>
      </c>
      <c r="G42" s="216"/>
      <c r="H42" s="358"/>
      <c r="I42" s="197"/>
      <c r="J42" s="359"/>
      <c r="K42" s="360"/>
      <c r="L42" s="361"/>
      <c r="M42" s="362"/>
      <c r="N42" s="363"/>
      <c r="O42" s="364"/>
      <c r="P42" s="365"/>
      <c r="Q42" s="366"/>
      <c r="R42" s="367"/>
      <c r="S42" s="368"/>
      <c r="T42" s="369"/>
      <c r="U42" s="370"/>
      <c r="V42" s="371"/>
      <c r="W42" s="372"/>
      <c r="X42" s="216"/>
      <c r="Y42" s="216"/>
      <c r="Z42" s="216"/>
      <c r="AA42" s="216">
        <f>(SUM(G42:X42)+Y42+Z42)*D42</f>
        <v>0</v>
      </c>
      <c r="AB42" s="221">
        <f>(SUM(G42:W42)*F42)+((X42+Z42)*F42*1.2)+(Y42*F42*1.15)</f>
        <v>0</v>
      </c>
    </row>
    <row r="43" ht="15" customHeight="1">
      <c r="A43" t="s" s="189">
        <v>111</v>
      </c>
      <c r="B43" t="s" s="223">
        <v>43</v>
      </c>
      <c r="C43" t="s" s="191">
        <v>112</v>
      </c>
      <c r="D43" s="216">
        <v>4</v>
      </c>
      <c r="E43" s="357"/>
      <c r="F43" s="194">
        <v>182</v>
      </c>
      <c r="G43" s="216"/>
      <c r="H43" s="358"/>
      <c r="I43" s="197"/>
      <c r="J43" s="359"/>
      <c r="K43" s="360"/>
      <c r="L43" s="361"/>
      <c r="M43" s="362"/>
      <c r="N43" s="363"/>
      <c r="O43" s="364"/>
      <c r="P43" s="365"/>
      <c r="Q43" s="366"/>
      <c r="R43" s="367"/>
      <c r="S43" s="368"/>
      <c r="T43" s="369"/>
      <c r="U43" s="370"/>
      <c r="V43" s="371"/>
      <c r="W43" s="372"/>
      <c r="X43" s="216"/>
      <c r="Y43" s="216"/>
      <c r="Z43" s="216"/>
      <c r="AA43" s="216">
        <f>(SUM(G43:X43)+Y43+Z43)*D43</f>
        <v>0</v>
      </c>
      <c r="AB43" s="221">
        <f>(SUM(G43:W43)*F43)+((X43+Z43)*F43*1.2)+(Y43*F43*1.15)</f>
        <v>0</v>
      </c>
    </row>
    <row r="44" ht="15" customHeight="1">
      <c r="A44" t="s" s="189">
        <v>113</v>
      </c>
      <c r="B44" s="192"/>
      <c r="C44" t="s" s="191">
        <v>114</v>
      </c>
      <c r="D44" s="216">
        <v>4</v>
      </c>
      <c r="E44" s="357">
        <v>11.85</v>
      </c>
      <c r="F44" s="194">
        <v>182</v>
      </c>
      <c r="G44" s="216"/>
      <c r="H44" s="358"/>
      <c r="I44" s="197"/>
      <c r="J44" s="359"/>
      <c r="K44" s="360"/>
      <c r="L44" s="361"/>
      <c r="M44" s="362"/>
      <c r="N44" s="363"/>
      <c r="O44" s="364"/>
      <c r="P44" s="365"/>
      <c r="Q44" s="366"/>
      <c r="R44" s="367"/>
      <c r="S44" s="368"/>
      <c r="T44" s="369"/>
      <c r="U44" s="370"/>
      <c r="V44" s="371"/>
      <c r="W44" s="372"/>
      <c r="X44" s="216"/>
      <c r="Y44" s="216"/>
      <c r="Z44" s="216"/>
      <c r="AA44" s="216">
        <f>(SUM(G44:X44)+Y44+Z44)*D44</f>
        <v>0</v>
      </c>
      <c r="AB44" s="221">
        <f>(SUM(G44:W44)*F44)+((X44+Z44)*F44*1.2)+(Y44*F44*1.15)</f>
        <v>0</v>
      </c>
    </row>
    <row r="45" ht="15" customHeight="1">
      <c r="A45" t="s" s="189">
        <v>115</v>
      </c>
      <c r="B45" s="192"/>
      <c r="C45" t="s" s="191">
        <v>116</v>
      </c>
      <c r="D45" s="216">
        <v>12</v>
      </c>
      <c r="E45" s="357">
        <v>16</v>
      </c>
      <c r="F45" s="194">
        <v>242</v>
      </c>
      <c r="G45" s="216"/>
      <c r="H45" s="358"/>
      <c r="I45" s="197"/>
      <c r="J45" s="359"/>
      <c r="K45" s="360"/>
      <c r="L45" s="361"/>
      <c r="M45" s="362"/>
      <c r="N45" s="363"/>
      <c r="O45" s="364"/>
      <c r="P45" s="365"/>
      <c r="Q45" s="366"/>
      <c r="R45" s="367"/>
      <c r="S45" s="368"/>
      <c r="T45" s="369"/>
      <c r="U45" s="370"/>
      <c r="V45" s="371"/>
      <c r="W45" s="372"/>
      <c r="X45" s="216"/>
      <c r="Y45" s="216"/>
      <c r="Z45" s="216"/>
      <c r="AA45" s="216">
        <f>(SUM(G45:X45)+Y45+Z45)*D45</f>
        <v>0</v>
      </c>
      <c r="AB45" s="221">
        <f>(SUM(G45:W45)*F45)+((X45+Z45)*F45*1.2)+(Y45*F45*1.15)</f>
        <v>0</v>
      </c>
    </row>
    <row r="46" ht="15" customHeight="1">
      <c r="A46" t="s" s="189">
        <v>117</v>
      </c>
      <c r="B46" s="192"/>
      <c r="C46" t="s" s="191">
        <v>118</v>
      </c>
      <c r="D46" s="216">
        <v>7</v>
      </c>
      <c r="E46" s="357">
        <v>3.7</v>
      </c>
      <c r="F46" s="194">
        <v>80</v>
      </c>
      <c r="G46" s="216"/>
      <c r="H46" s="358"/>
      <c r="I46" s="197"/>
      <c r="J46" s="359"/>
      <c r="K46" s="360"/>
      <c r="L46" s="361"/>
      <c r="M46" s="362"/>
      <c r="N46" s="363"/>
      <c r="O46" s="364"/>
      <c r="P46" s="365"/>
      <c r="Q46" s="366"/>
      <c r="R46" s="367"/>
      <c r="S46" s="368"/>
      <c r="T46" s="369"/>
      <c r="U46" s="370"/>
      <c r="V46" s="371"/>
      <c r="W46" s="372"/>
      <c r="X46" s="216"/>
      <c r="Y46" s="216"/>
      <c r="Z46" s="216"/>
      <c r="AA46" s="216">
        <f>(SUM(G46:X46)+Y46+Z46)*D46</f>
        <v>0</v>
      </c>
      <c r="AB46" s="221">
        <f>(SUM(G46:W46)*F46)+((X46+Z46)*F46*1.2)+(Y46*F46*1.15)</f>
        <v>0</v>
      </c>
    </row>
    <row r="47" ht="15" customHeight="1">
      <c r="A47" t="s" s="189">
        <v>119</v>
      </c>
      <c r="B47" s="192"/>
      <c r="C47" t="s" s="191">
        <v>120</v>
      </c>
      <c r="D47" s="216">
        <v>17</v>
      </c>
      <c r="E47" s="357">
        <v>4.5</v>
      </c>
      <c r="F47" s="194">
        <v>108</v>
      </c>
      <c r="G47" s="216"/>
      <c r="H47" s="358"/>
      <c r="I47" s="197"/>
      <c r="J47" s="359"/>
      <c r="K47" s="360"/>
      <c r="L47" s="361"/>
      <c r="M47" s="362"/>
      <c r="N47" s="363"/>
      <c r="O47" s="364"/>
      <c r="P47" s="365"/>
      <c r="Q47" s="366"/>
      <c r="R47" s="367"/>
      <c r="S47" s="368"/>
      <c r="T47" s="369"/>
      <c r="U47" s="370"/>
      <c r="V47" s="371"/>
      <c r="W47" s="372"/>
      <c r="X47" s="216"/>
      <c r="Y47" s="216"/>
      <c r="Z47" s="216"/>
      <c r="AA47" s="216">
        <f>(SUM(G47:X47)+Y47+Z47)*D47</f>
        <v>0</v>
      </c>
      <c r="AB47" s="221">
        <f>(SUM(G47:W47)*F47)+((X47+Z47)*F47*1.2)+(Y47*F47*1.15)</f>
        <v>0</v>
      </c>
    </row>
    <row r="48" ht="15" customHeight="1">
      <c r="A48" t="s" s="189">
        <v>121</v>
      </c>
      <c r="B48" s="192"/>
      <c r="C48" t="s" s="191">
        <v>122</v>
      </c>
      <c r="D48" s="216">
        <v>15</v>
      </c>
      <c r="E48" s="357">
        <v>1.6</v>
      </c>
      <c r="F48" s="194">
        <v>54</v>
      </c>
      <c r="G48" s="216"/>
      <c r="H48" s="358"/>
      <c r="I48" s="197"/>
      <c r="J48" s="359"/>
      <c r="K48" s="360"/>
      <c r="L48" s="361"/>
      <c r="M48" s="362"/>
      <c r="N48" s="363"/>
      <c r="O48" s="364"/>
      <c r="P48" s="365"/>
      <c r="Q48" s="377"/>
      <c r="R48" s="367"/>
      <c r="S48" s="368"/>
      <c r="T48" s="369"/>
      <c r="U48" s="370"/>
      <c r="V48" s="371"/>
      <c r="W48" s="372"/>
      <c r="X48" s="216"/>
      <c r="Y48" s="216"/>
      <c r="Z48" s="216"/>
      <c r="AA48" s="216">
        <f>(SUM(G48:X48)+Y48+Z48)*D48</f>
        <v>0</v>
      </c>
      <c r="AB48" s="221">
        <f>(SUM(G48:W48)*F48)+((X48+Z48)*F48*1.2)+(Y48*F48*1.15)</f>
        <v>0</v>
      </c>
    </row>
    <row r="49" ht="15" customHeight="1">
      <c r="A49" t="s" s="189">
        <v>123</v>
      </c>
      <c r="B49" t="s" s="223">
        <v>43</v>
      </c>
      <c r="C49" t="s" s="191">
        <v>124</v>
      </c>
      <c r="D49" s="216">
        <v>4</v>
      </c>
      <c r="E49" s="357"/>
      <c r="F49" s="194">
        <v>187</v>
      </c>
      <c r="G49" s="216"/>
      <c r="H49" s="358"/>
      <c r="I49" s="197"/>
      <c r="J49" s="359"/>
      <c r="K49" s="360"/>
      <c r="L49" s="361"/>
      <c r="M49" s="362"/>
      <c r="N49" s="363"/>
      <c r="O49" s="364"/>
      <c r="P49" s="365"/>
      <c r="Q49" s="377"/>
      <c r="R49" s="367"/>
      <c r="S49" s="368"/>
      <c r="T49" s="369"/>
      <c r="U49" s="370"/>
      <c r="V49" s="371"/>
      <c r="W49" s="372"/>
      <c r="X49" s="216"/>
      <c r="Y49" s="216"/>
      <c r="Z49" s="216"/>
      <c r="AA49" s="216">
        <f>(SUM(G49:X49)+Y49+Z49)*D49</f>
        <v>0</v>
      </c>
      <c r="AB49" s="221">
        <f>(SUM(G49:W49)*F49)+((X49+Z49)*F49*1.2)+(Y49*F49*1.15)</f>
        <v>0</v>
      </c>
    </row>
    <row r="50" ht="15" customHeight="1">
      <c r="A50" t="s" s="189">
        <v>125</v>
      </c>
      <c r="B50" s="192"/>
      <c r="C50" t="s" s="191">
        <v>126</v>
      </c>
      <c r="D50" s="216">
        <v>9</v>
      </c>
      <c r="E50" s="357"/>
      <c r="F50" s="194">
        <v>539</v>
      </c>
      <c r="G50" s="216"/>
      <c r="H50" s="358"/>
      <c r="I50" s="197"/>
      <c r="J50" s="359"/>
      <c r="K50" s="360"/>
      <c r="L50" s="361"/>
      <c r="M50" s="362"/>
      <c r="N50" s="363"/>
      <c r="O50" s="364"/>
      <c r="P50" s="365"/>
      <c r="Q50" s="366"/>
      <c r="R50" s="367"/>
      <c r="S50" s="368"/>
      <c r="T50" s="369"/>
      <c r="U50" s="370"/>
      <c r="V50" s="371"/>
      <c r="W50" s="372"/>
      <c r="X50" s="216"/>
      <c r="Y50" s="216"/>
      <c r="Z50" s="216"/>
      <c r="AA50" s="216">
        <f>(SUM(G50:X50)+Y50+Z50)*D50</f>
        <v>0</v>
      </c>
      <c r="AB50" s="221">
        <f>(SUM(G50:W50)*F50)+((X50+Z50)*F50*1.2)+(Y50*F50*1.15)</f>
        <v>0</v>
      </c>
    </row>
    <row r="51" ht="15" customHeight="1">
      <c r="A51" t="s" s="189">
        <v>127</v>
      </c>
      <c r="B51" s="192"/>
      <c r="C51" t="s" s="191">
        <v>128</v>
      </c>
      <c r="D51" s="216">
        <v>6</v>
      </c>
      <c r="E51" s="357">
        <v>14</v>
      </c>
      <c r="F51" s="194">
        <v>216</v>
      </c>
      <c r="G51" s="216"/>
      <c r="H51" s="358"/>
      <c r="I51" s="197"/>
      <c r="J51" s="359"/>
      <c r="K51" s="360"/>
      <c r="L51" s="361"/>
      <c r="M51" s="362"/>
      <c r="N51" s="363"/>
      <c r="O51" s="364"/>
      <c r="P51" s="365"/>
      <c r="Q51" s="366"/>
      <c r="R51" s="367"/>
      <c r="S51" s="368"/>
      <c r="T51" s="369"/>
      <c r="U51" s="370"/>
      <c r="V51" s="371"/>
      <c r="W51" s="372"/>
      <c r="X51" s="216"/>
      <c r="Y51" s="216"/>
      <c r="Z51" s="216"/>
      <c r="AA51" s="216">
        <f>(SUM(G51:X51)+Y51+Z51)*D51</f>
        <v>0</v>
      </c>
      <c r="AB51" s="221">
        <f>(SUM(G51:W51)*F51)+((X51+Z51)*F51*1.2)+(Y51*F51*1.15)</f>
        <v>0</v>
      </c>
    </row>
    <row r="52" ht="15.75" customHeight="1">
      <c r="A52" t="s" s="189">
        <v>129</v>
      </c>
      <c r="B52" s="192"/>
      <c r="C52" t="s" s="191">
        <v>130</v>
      </c>
      <c r="D52" s="216">
        <v>6</v>
      </c>
      <c r="E52" s="357">
        <v>6</v>
      </c>
      <c r="F52" s="194">
        <v>108</v>
      </c>
      <c r="G52" s="216"/>
      <c r="H52" s="358"/>
      <c r="I52" s="197"/>
      <c r="J52" s="359"/>
      <c r="K52" s="360"/>
      <c r="L52" s="361"/>
      <c r="M52" s="362"/>
      <c r="N52" s="363"/>
      <c r="O52" s="364"/>
      <c r="P52" s="365"/>
      <c r="Q52" s="366"/>
      <c r="R52" s="367"/>
      <c r="S52" s="368"/>
      <c r="T52" s="369"/>
      <c r="U52" s="370"/>
      <c r="V52" s="371"/>
      <c r="W52" s="372"/>
      <c r="X52" s="216"/>
      <c r="Y52" s="216"/>
      <c r="Z52" s="216"/>
      <c r="AA52" s="216">
        <f>(SUM(G52:X52)+Y52+Z52)*D52</f>
        <v>0</v>
      </c>
      <c r="AB52" s="221">
        <f>(SUM(G52:W52)*F52)+((X52+Z52)*F52*1.2)+(Y52*F52*1.15)</f>
        <v>0</v>
      </c>
    </row>
    <row r="53" ht="15" customHeight="1" hidden="1">
      <c r="A53" t="s" s="222">
        <v>131</v>
      </c>
      <c r="B53" s="192"/>
      <c r="C53" t="s" s="222">
        <v>132</v>
      </c>
      <c r="D53" s="216">
        <v>3</v>
      </c>
      <c r="E53" s="357">
        <v>6</v>
      </c>
      <c r="F53" s="194"/>
      <c r="G53" s="216"/>
      <c r="H53" s="358"/>
      <c r="I53" s="197"/>
      <c r="J53" s="359"/>
      <c r="K53" s="360"/>
      <c r="L53" s="361"/>
      <c r="M53" s="362"/>
      <c r="N53" s="363"/>
      <c r="O53" s="364"/>
      <c r="P53" s="365"/>
      <c r="Q53" s="366"/>
      <c r="R53" s="378"/>
      <c r="S53" s="379"/>
      <c r="T53" s="376"/>
      <c r="U53" s="370"/>
      <c r="V53" s="371"/>
      <c r="W53" s="372"/>
      <c r="X53" s="216"/>
      <c r="Y53" s="216"/>
      <c r="Z53" s="216"/>
      <c r="AA53" s="216">
        <f>(SUM(G53:X53)+Y53+Z53)*D53</f>
        <v>0</v>
      </c>
      <c r="AB53" s="227">
        <f>(SUM(G53:W53)*F53)+((X53+Z53)*F53*1.2)+(Y53*F53*1.15)</f>
        <v>0</v>
      </c>
    </row>
    <row r="54" ht="15.75" customHeight="1">
      <c r="A54" t="s" s="189">
        <v>133</v>
      </c>
      <c r="B54" s="192"/>
      <c r="C54" t="s" s="191">
        <v>134</v>
      </c>
      <c r="D54" s="216">
        <v>4</v>
      </c>
      <c r="E54" s="357"/>
      <c r="F54" s="194">
        <v>162</v>
      </c>
      <c r="G54" s="216"/>
      <c r="H54" s="358"/>
      <c r="I54" s="197"/>
      <c r="J54" s="359"/>
      <c r="K54" s="360"/>
      <c r="L54" s="361"/>
      <c r="M54" s="362"/>
      <c r="N54" s="363"/>
      <c r="O54" s="364"/>
      <c r="P54" s="365"/>
      <c r="Q54" s="366"/>
      <c r="R54" s="367"/>
      <c r="S54" s="368"/>
      <c r="T54" s="369"/>
      <c r="U54" s="370"/>
      <c r="V54" s="371"/>
      <c r="W54" s="372"/>
      <c r="X54" s="216"/>
      <c r="Y54" s="216"/>
      <c r="Z54" s="216"/>
      <c r="AA54" s="216">
        <f>(SUM(G54:X54)+Y54+Z54)*D54</f>
        <v>0</v>
      </c>
      <c r="AB54" s="221">
        <f>(SUM(G54:W54)*F54)+((X54+Z54)*F54*1.2)+(Y54*F54*1.15)</f>
        <v>0</v>
      </c>
    </row>
    <row r="55" ht="15.75" customHeight="1">
      <c r="A55" t="s" s="189">
        <v>135</v>
      </c>
      <c r="B55" s="192"/>
      <c r="C55" t="s" s="191">
        <v>136</v>
      </c>
      <c r="D55" s="216">
        <v>4</v>
      </c>
      <c r="E55" s="357"/>
      <c r="F55" s="194">
        <v>237</v>
      </c>
      <c r="G55" s="216"/>
      <c r="H55" s="358"/>
      <c r="I55" s="197"/>
      <c r="J55" s="359"/>
      <c r="K55" s="360"/>
      <c r="L55" s="361"/>
      <c r="M55" s="362"/>
      <c r="N55" s="363"/>
      <c r="O55" s="364"/>
      <c r="P55" s="365"/>
      <c r="Q55" s="366"/>
      <c r="R55" s="367"/>
      <c r="S55" s="368"/>
      <c r="T55" s="369"/>
      <c r="U55" s="370"/>
      <c r="V55" s="371"/>
      <c r="W55" s="372"/>
      <c r="X55" s="216"/>
      <c r="Y55" s="216"/>
      <c r="Z55" s="216"/>
      <c r="AA55" s="216">
        <f>(SUM(G55:X55)+Y55+Z55)*D55</f>
        <v>0</v>
      </c>
      <c r="AB55" s="221">
        <f>(SUM(G55:W55)*F55)+((X55+Z55)*F55*1.2)+(Y55*F55*1.15)</f>
        <v>0</v>
      </c>
    </row>
    <row r="56" ht="15" customHeight="1">
      <c r="A56" t="s" s="189">
        <v>137</v>
      </c>
      <c r="B56" t="s" s="223">
        <v>43</v>
      </c>
      <c r="C56" t="s" s="191">
        <v>138</v>
      </c>
      <c r="D56" s="216">
        <v>10</v>
      </c>
      <c r="E56" s="357"/>
      <c r="F56" s="194">
        <v>220</v>
      </c>
      <c r="G56" s="216"/>
      <c r="H56" s="358"/>
      <c r="I56" s="197"/>
      <c r="J56" s="359"/>
      <c r="K56" s="360"/>
      <c r="L56" s="361"/>
      <c r="M56" s="362"/>
      <c r="N56" s="363"/>
      <c r="O56" s="364"/>
      <c r="P56" s="365"/>
      <c r="Q56" s="366"/>
      <c r="R56" s="367"/>
      <c r="S56" s="368"/>
      <c r="T56" s="369"/>
      <c r="U56" s="370"/>
      <c r="V56" s="371"/>
      <c r="W56" s="372"/>
      <c r="X56" s="216"/>
      <c r="Y56" s="216"/>
      <c r="Z56" s="216"/>
      <c r="AA56" s="216">
        <f>(SUM(G56:X56)+Y56+Z56)*D56</f>
        <v>0</v>
      </c>
      <c r="AB56" s="221">
        <f>(SUM(G56:W56)*F56)+((X56+Z56)*F56*1.2)+(Y56*F56*1.15)</f>
        <v>0</v>
      </c>
    </row>
    <row r="57" ht="15" customHeight="1">
      <c r="A57" t="s" s="189">
        <v>139</v>
      </c>
      <c r="B57" s="192"/>
      <c r="C57" t="s" s="191">
        <v>140</v>
      </c>
      <c r="D57" s="216">
        <v>17</v>
      </c>
      <c r="E57" s="357"/>
      <c r="F57" s="194">
        <v>47</v>
      </c>
      <c r="G57" s="216"/>
      <c r="H57" s="358"/>
      <c r="I57" s="197"/>
      <c r="J57" s="359"/>
      <c r="K57" s="360"/>
      <c r="L57" s="361"/>
      <c r="M57" s="362"/>
      <c r="N57" s="363"/>
      <c r="O57" s="364"/>
      <c r="P57" s="365"/>
      <c r="Q57" s="366"/>
      <c r="R57" s="367"/>
      <c r="S57" s="368"/>
      <c r="T57" s="369"/>
      <c r="U57" s="370"/>
      <c r="V57" s="371"/>
      <c r="W57" s="372"/>
      <c r="X57" s="216"/>
      <c r="Y57" s="216"/>
      <c r="Z57" s="216"/>
      <c r="AA57" s="216">
        <f>(SUM(G57:X57)+Y57+Z57)*D57</f>
        <v>0</v>
      </c>
      <c r="AB57" s="221">
        <f>(SUM(G57:W57)*F57)+((X57+Z57)*F57*1.2)+(Y57*F57*1.15)</f>
        <v>0</v>
      </c>
    </row>
    <row r="58" ht="15" customHeight="1">
      <c r="A58" t="s" s="189">
        <v>141</v>
      </c>
      <c r="B58" s="192"/>
      <c r="C58" t="s" s="191">
        <v>68</v>
      </c>
      <c r="D58" s="216">
        <v>34</v>
      </c>
      <c r="E58" s="357">
        <v>2.5</v>
      </c>
      <c r="F58" s="194">
        <v>62</v>
      </c>
      <c r="G58" s="216"/>
      <c r="H58" s="358"/>
      <c r="I58" s="197"/>
      <c r="J58" s="359"/>
      <c r="K58" s="360"/>
      <c r="L58" s="361"/>
      <c r="M58" s="362"/>
      <c r="N58" s="363"/>
      <c r="O58" s="364"/>
      <c r="P58" s="365"/>
      <c r="Q58" s="377"/>
      <c r="R58" s="367"/>
      <c r="S58" s="368"/>
      <c r="T58" s="369"/>
      <c r="U58" s="370"/>
      <c r="V58" s="371"/>
      <c r="W58" s="372"/>
      <c r="X58" s="216"/>
      <c r="Y58" s="216"/>
      <c r="Z58" s="216"/>
      <c r="AA58" s="216">
        <f>(SUM(G58:X58)+Y58+Z58)*D58</f>
        <v>0</v>
      </c>
      <c r="AB58" s="221">
        <f>(SUM(G58:W58)*F58)+((X58+Z58)*F58*1.2)+(Y58*F58*1.15)</f>
        <v>0</v>
      </c>
    </row>
    <row r="59" ht="15" customHeight="1">
      <c r="A59" t="s" s="189">
        <v>142</v>
      </c>
      <c r="B59" s="192"/>
      <c r="C59" t="s" s="191">
        <v>143</v>
      </c>
      <c r="D59" s="216">
        <v>40</v>
      </c>
      <c r="E59" s="357">
        <v>1.6</v>
      </c>
      <c r="F59" s="194">
        <v>76</v>
      </c>
      <c r="G59" s="216"/>
      <c r="H59" s="358"/>
      <c r="I59" s="197"/>
      <c r="J59" s="359"/>
      <c r="K59" s="360"/>
      <c r="L59" s="361"/>
      <c r="M59" s="362"/>
      <c r="N59" s="363"/>
      <c r="O59" s="364"/>
      <c r="P59" s="365"/>
      <c r="Q59" s="366"/>
      <c r="R59" s="367"/>
      <c r="S59" s="368"/>
      <c r="T59" s="369"/>
      <c r="U59" s="370"/>
      <c r="V59" s="371"/>
      <c r="W59" s="372"/>
      <c r="X59" s="216"/>
      <c r="Y59" s="216"/>
      <c r="Z59" s="216"/>
      <c r="AA59" s="216">
        <f>(SUM(G59:X59)+Y59+Z59)*D59</f>
        <v>0</v>
      </c>
      <c r="AB59" s="221">
        <f>(SUM(G59:W59)*F59)+((X59+Z59)*F59*1.2)+(Y59*F59*1.15)</f>
        <v>0</v>
      </c>
    </row>
    <row r="60" ht="15.75" customHeight="1">
      <c r="A60" t="s" s="189">
        <v>144</v>
      </c>
      <c r="B60" t="s" s="223">
        <v>43</v>
      </c>
      <c r="C60" t="s" s="191">
        <v>82</v>
      </c>
      <c r="D60" s="216">
        <v>20</v>
      </c>
      <c r="E60" s="357"/>
      <c r="F60" s="194">
        <v>66</v>
      </c>
      <c r="G60" s="216"/>
      <c r="H60" s="358"/>
      <c r="I60" s="197"/>
      <c r="J60" s="359"/>
      <c r="K60" s="360"/>
      <c r="L60" s="361"/>
      <c r="M60" s="362"/>
      <c r="N60" s="363"/>
      <c r="O60" s="364"/>
      <c r="P60" s="365"/>
      <c r="Q60" s="366"/>
      <c r="R60" s="367"/>
      <c r="S60" s="368"/>
      <c r="T60" s="369"/>
      <c r="U60" s="370"/>
      <c r="V60" s="371"/>
      <c r="W60" s="372"/>
      <c r="X60" s="216"/>
      <c r="Y60" s="216"/>
      <c r="Z60" s="216"/>
      <c r="AA60" s="216">
        <f>(SUM(G60:X60)+Y60+Z60)*D60</f>
        <v>0</v>
      </c>
      <c r="AB60" s="221">
        <f>(SUM(G60:W60)*F60)+((X60+Z60)*F60*1.2)+(Y60*F60*1.15)</f>
        <v>0</v>
      </c>
    </row>
    <row r="61" ht="15" customHeight="1" hidden="1">
      <c r="A61" t="s" s="222">
        <v>145</v>
      </c>
      <c r="B61" s="192"/>
      <c r="C61" t="s" s="222">
        <v>146</v>
      </c>
      <c r="D61" s="216">
        <v>1</v>
      </c>
      <c r="E61" s="357"/>
      <c r="F61" s="194"/>
      <c r="G61" s="216"/>
      <c r="H61" s="358"/>
      <c r="I61" s="197"/>
      <c r="J61" s="359"/>
      <c r="K61" s="360"/>
      <c r="L61" s="361"/>
      <c r="M61" s="362"/>
      <c r="N61" s="363"/>
      <c r="O61" s="364"/>
      <c r="P61" s="365"/>
      <c r="Q61" s="366"/>
      <c r="R61" s="378"/>
      <c r="S61" s="379"/>
      <c r="T61" s="376"/>
      <c r="U61" s="370"/>
      <c r="V61" s="371"/>
      <c r="W61" s="372"/>
      <c r="X61" s="216"/>
      <c r="Y61" s="216"/>
      <c r="Z61" s="216"/>
      <c r="AA61" s="216">
        <f>(SUM(G61:X61)+Y61+Z61)*D61</f>
        <v>0</v>
      </c>
      <c r="AB61" s="227">
        <f>(SUM(G61:W61)*F61)+((X61+Z61)*F61*1.2)+(Y61*F61*1.15)</f>
        <v>0</v>
      </c>
    </row>
    <row r="62" ht="15" customHeight="1" hidden="1">
      <c r="A62" t="s" s="222">
        <v>147</v>
      </c>
      <c r="B62" s="192"/>
      <c r="C62" t="s" s="222">
        <v>148</v>
      </c>
      <c r="D62" s="216">
        <v>1</v>
      </c>
      <c r="E62" s="357"/>
      <c r="F62" s="194"/>
      <c r="G62" s="216"/>
      <c r="H62" s="358"/>
      <c r="I62" s="197"/>
      <c r="J62" s="359"/>
      <c r="K62" s="360"/>
      <c r="L62" s="361"/>
      <c r="M62" s="362"/>
      <c r="N62" s="363"/>
      <c r="O62" s="364"/>
      <c r="P62" s="365"/>
      <c r="Q62" s="366"/>
      <c r="R62" s="374"/>
      <c r="S62" s="375"/>
      <c r="T62" s="376"/>
      <c r="U62" s="370"/>
      <c r="V62" s="371"/>
      <c r="W62" s="372"/>
      <c r="X62" s="216"/>
      <c r="Y62" s="216"/>
      <c r="Z62" s="216"/>
      <c r="AA62" s="216">
        <f>(SUM(G62:X62)+Y62+Z62)*D62</f>
        <v>0</v>
      </c>
      <c r="AB62" s="227">
        <f>(SUM(G62:W62)*F62)+((X62+Z62)*F62*1.2)+(Y62*F62*1.15)</f>
        <v>0</v>
      </c>
    </row>
    <row r="63" ht="15" customHeight="1" hidden="1">
      <c r="A63" t="s" s="222">
        <v>149</v>
      </c>
      <c r="B63" s="192"/>
      <c r="C63" t="s" s="222">
        <v>150</v>
      </c>
      <c r="D63" s="216">
        <v>1</v>
      </c>
      <c r="E63" s="357"/>
      <c r="F63" s="194"/>
      <c r="G63" s="216"/>
      <c r="H63" s="358"/>
      <c r="I63" s="197"/>
      <c r="J63" s="359"/>
      <c r="K63" s="360"/>
      <c r="L63" s="361"/>
      <c r="M63" s="362"/>
      <c r="N63" s="363"/>
      <c r="O63" s="364"/>
      <c r="P63" s="365"/>
      <c r="Q63" s="366"/>
      <c r="R63" s="374"/>
      <c r="S63" s="375"/>
      <c r="T63" s="376"/>
      <c r="U63" s="370"/>
      <c r="V63" s="371"/>
      <c r="W63" s="372"/>
      <c r="X63" s="216"/>
      <c r="Y63" s="216"/>
      <c r="Z63" s="216"/>
      <c r="AA63" s="216">
        <f>(SUM(G63:X63)+Y63+Z63)*D63</f>
        <v>0</v>
      </c>
      <c r="AB63" s="227">
        <f>(SUM(G63:W63)*F63)+((X63+Z63)*F63*1.2)+(Y63*F63*1.15)</f>
        <v>0</v>
      </c>
    </row>
    <row r="64" ht="15.75" customHeight="1">
      <c r="A64" t="s" s="228">
        <v>151</v>
      </c>
      <c r="B64" s="231"/>
      <c r="C64" t="s" s="230">
        <v>152</v>
      </c>
      <c r="D64" s="229">
        <v>2</v>
      </c>
      <c r="E64" s="306"/>
      <c r="F64" s="233">
        <v>169</v>
      </c>
      <c r="G64" s="229"/>
      <c r="H64" s="307"/>
      <c r="I64" s="236"/>
      <c r="J64" s="308"/>
      <c r="K64" s="309"/>
      <c r="L64" s="310"/>
      <c r="M64" s="311"/>
      <c r="N64" s="312"/>
      <c r="O64" s="313"/>
      <c r="P64" s="314"/>
      <c r="Q64" s="315"/>
      <c r="R64" s="316"/>
      <c r="S64" s="317"/>
      <c r="T64" s="318"/>
      <c r="U64" s="319"/>
      <c r="V64" s="320"/>
      <c r="W64" s="321"/>
      <c r="X64" s="229"/>
      <c r="Y64" s="229"/>
      <c r="Z64" s="229"/>
      <c r="AA64" s="229">
        <f>(SUM(G64:X64)+Y64+Z64)*D64</f>
        <v>0</v>
      </c>
      <c r="AB64" s="251">
        <f>(SUM(G64:W64)*F64)+((X64+Z64)*F64*1.2)+(Y64*F64*1.15)</f>
        <v>0</v>
      </c>
    </row>
    <row r="65" ht="15.75" customHeight="1">
      <c r="A65" s="252"/>
      <c r="B65" s="252"/>
      <c r="C65" s="253"/>
      <c r="D65" s="252"/>
      <c r="E65" s="254"/>
      <c r="F65" s="255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6"/>
      <c r="R65" s="252"/>
      <c r="S65" s="256"/>
      <c r="T65" s="252"/>
      <c r="U65" s="252"/>
      <c r="V65" s="252"/>
      <c r="W65" s="252"/>
      <c r="X65" s="252"/>
      <c r="Y65" s="252"/>
      <c r="Z65" s="252"/>
      <c r="AA65" s="252">
        <f>SUM(AA30:AA64)</f>
        <v>0</v>
      </c>
      <c r="AB65" s="345">
        <f>SUM(AB30:AB64)</f>
        <v>0</v>
      </c>
    </row>
    <row r="66" ht="22.8" customHeight="1">
      <c r="A66" t="s" s="258">
        <v>153</v>
      </c>
      <c r="B66" s="259"/>
      <c r="C66" s="260"/>
      <c r="D66" s="259"/>
      <c r="E66" s="261"/>
      <c r="F66" s="262"/>
      <c r="G66" s="259"/>
      <c r="H66" s="259"/>
      <c r="I66" s="259"/>
      <c r="J66" s="259"/>
      <c r="K66" s="259"/>
      <c r="L66" s="259"/>
      <c r="M66" s="259"/>
      <c r="N66" s="259"/>
      <c r="O66" s="259"/>
      <c r="P66" s="259"/>
      <c r="Q66" s="263"/>
      <c r="R66" s="259"/>
      <c r="S66" s="263"/>
      <c r="T66" s="259"/>
      <c r="U66" s="259"/>
      <c r="V66" s="259"/>
      <c r="W66" s="259"/>
      <c r="X66" s="259"/>
      <c r="Y66" s="259"/>
      <c r="Z66" s="264"/>
      <c r="AA66" s="264"/>
      <c r="AB66" s="265"/>
    </row>
    <row r="67" ht="15" customHeight="1">
      <c r="A67" t="s" s="164">
        <v>154</v>
      </c>
      <c r="B67" s="289"/>
      <c r="C67" t="s" s="166">
        <v>155</v>
      </c>
      <c r="D67" s="167">
        <v>1</v>
      </c>
      <c r="E67" s="168"/>
      <c r="F67" s="169">
        <v>135</v>
      </c>
      <c r="G67" s="170"/>
      <c r="H67" s="171"/>
      <c r="I67" s="172"/>
      <c r="J67" s="173"/>
      <c r="K67" s="174"/>
      <c r="L67" s="175"/>
      <c r="M67" s="176"/>
      <c r="N67" s="177"/>
      <c r="O67" s="178"/>
      <c r="P67" s="179"/>
      <c r="Q67" s="180"/>
      <c r="R67" s="181"/>
      <c r="S67" s="182"/>
      <c r="T67" s="183"/>
      <c r="U67" s="184"/>
      <c r="V67" s="185"/>
      <c r="W67" s="186"/>
      <c r="X67" s="170"/>
      <c r="Y67" s="170"/>
      <c r="Z67" s="170"/>
      <c r="AA67" s="187">
        <f>(SUM(G67:X67)+Y67+Z67)*D67</f>
        <v>0</v>
      </c>
      <c r="AB67" s="188">
        <f>(SUM(G67:W67)*F67)+((X67+Z67)*F67*1.2)+(Y67*F67*1.15)</f>
        <v>0</v>
      </c>
    </row>
    <row r="68" ht="17.25" customHeight="1">
      <c r="A68" t="s" s="189">
        <v>156</v>
      </c>
      <c r="B68" s="380"/>
      <c r="C68" t="s" s="191">
        <v>157</v>
      </c>
      <c r="D68" s="216">
        <v>6</v>
      </c>
      <c r="E68" s="357"/>
      <c r="F68" s="194">
        <v>135</v>
      </c>
      <c r="G68" s="216"/>
      <c r="H68" s="358"/>
      <c r="I68" s="197"/>
      <c r="J68" s="359"/>
      <c r="K68" s="360"/>
      <c r="L68" s="361"/>
      <c r="M68" s="362"/>
      <c r="N68" s="363"/>
      <c r="O68" s="364"/>
      <c r="P68" s="365"/>
      <c r="Q68" s="366"/>
      <c r="R68" s="367"/>
      <c r="S68" s="368"/>
      <c r="T68" s="381"/>
      <c r="U68" s="382"/>
      <c r="V68" s="383"/>
      <c r="W68" s="384"/>
      <c r="X68" s="385"/>
      <c r="Y68" s="386"/>
      <c r="Z68" s="387"/>
      <c r="AA68" s="216">
        <f>(SUM(G68:X68)+Y68+Z68)*D68</f>
        <v>0</v>
      </c>
      <c r="AB68" s="221">
        <f>(SUM(G68:W68)*F68)+((X68+Z68)*F68*1.2)+(Y68*F68*1.15)</f>
        <v>0</v>
      </c>
    </row>
    <row r="69" ht="15" customHeight="1">
      <c r="A69" t="s" s="189">
        <v>158</v>
      </c>
      <c r="B69" s="216"/>
      <c r="C69" t="s" s="191">
        <v>159</v>
      </c>
      <c r="D69" s="192">
        <v>8</v>
      </c>
      <c r="E69" s="193">
        <v>9.4</v>
      </c>
      <c r="F69" s="194">
        <v>162</v>
      </c>
      <c r="G69" s="195"/>
      <c r="H69" s="196"/>
      <c r="I69" s="197"/>
      <c r="J69" s="198"/>
      <c r="K69" s="199"/>
      <c r="L69" s="200"/>
      <c r="M69" s="201"/>
      <c r="N69" s="202"/>
      <c r="O69" s="203"/>
      <c r="P69" s="204"/>
      <c r="Q69" s="205"/>
      <c r="R69" s="206"/>
      <c r="S69" s="207"/>
      <c r="T69" s="217"/>
      <c r="U69" s="218"/>
      <c r="V69" s="219"/>
      <c r="W69" s="220"/>
      <c r="X69" s="195"/>
      <c r="Y69" s="195"/>
      <c r="Z69" s="195"/>
      <c r="AA69" s="216">
        <f>(SUM(G69:X69)+Y69+Z69)*D69</f>
        <v>0</v>
      </c>
      <c r="AB69" s="221">
        <f>(SUM(G69:W69)*F69)+((X69+Z69)*F69*1.2)+(Y69*F69*1.15)</f>
        <v>0</v>
      </c>
    </row>
    <row r="70" ht="15" customHeight="1">
      <c r="A70" t="s" s="189">
        <v>160</v>
      </c>
      <c r="B70" s="216"/>
      <c r="C70" t="s" s="191">
        <v>161</v>
      </c>
      <c r="D70" s="192">
        <v>8</v>
      </c>
      <c r="E70" s="193">
        <v>3.35</v>
      </c>
      <c r="F70" s="194">
        <v>70</v>
      </c>
      <c r="G70" s="195"/>
      <c r="H70" s="196"/>
      <c r="I70" s="197"/>
      <c r="J70" s="198"/>
      <c r="K70" s="199"/>
      <c r="L70" s="200"/>
      <c r="M70" s="201"/>
      <c r="N70" s="202"/>
      <c r="O70" s="203"/>
      <c r="P70" s="204"/>
      <c r="Q70" s="205"/>
      <c r="R70" s="206"/>
      <c r="S70" s="207"/>
      <c r="T70" s="217"/>
      <c r="U70" s="218"/>
      <c r="V70" s="219"/>
      <c r="W70" s="220"/>
      <c r="X70" s="195"/>
      <c r="Y70" s="195"/>
      <c r="Z70" s="195"/>
      <c r="AA70" s="216">
        <f>(SUM(G70:X70)+Y70+Z70)*D70</f>
        <v>0</v>
      </c>
      <c r="AB70" s="221">
        <f>(SUM(G70:W70)*F70)+((X70+Z70)*F70*1.2)+(Y70*F70*1.15)</f>
        <v>0</v>
      </c>
    </row>
    <row r="71" ht="15" customHeight="1">
      <c r="A71" t="s" s="189">
        <v>162</v>
      </c>
      <c r="B71" s="216"/>
      <c r="C71" t="s" s="191">
        <v>87</v>
      </c>
      <c r="D71" s="192">
        <v>15</v>
      </c>
      <c r="E71" s="193"/>
      <c r="F71" s="194">
        <v>108</v>
      </c>
      <c r="G71" s="195"/>
      <c r="H71" s="196"/>
      <c r="I71" s="197"/>
      <c r="J71" s="198"/>
      <c r="K71" s="199"/>
      <c r="L71" s="200"/>
      <c r="M71" s="201"/>
      <c r="N71" s="202"/>
      <c r="O71" s="203"/>
      <c r="P71" s="204"/>
      <c r="Q71" s="205"/>
      <c r="R71" s="206"/>
      <c r="S71" s="207"/>
      <c r="T71" s="217"/>
      <c r="U71" s="218"/>
      <c r="V71" s="219"/>
      <c r="W71" s="220"/>
      <c r="X71" s="195"/>
      <c r="Y71" s="195"/>
      <c r="Z71" s="195"/>
      <c r="AA71" s="216">
        <f>(SUM(G71:X71)+Y71+Z71)*D71</f>
        <v>0</v>
      </c>
      <c r="AB71" s="221">
        <f>(SUM(G71:W71)*F71)+((X71+Z71)*F71*1.2)+(Y71*F71*1.15)</f>
        <v>0</v>
      </c>
    </row>
    <row r="72" ht="15" customHeight="1">
      <c r="A72" t="s" s="189">
        <v>163</v>
      </c>
      <c r="B72" s="216"/>
      <c r="C72" t="s" s="191">
        <v>164</v>
      </c>
      <c r="D72" s="216">
        <v>13</v>
      </c>
      <c r="E72" s="357">
        <v>4.8</v>
      </c>
      <c r="F72" s="194">
        <v>86</v>
      </c>
      <c r="G72" s="216"/>
      <c r="H72" s="358"/>
      <c r="I72" s="197"/>
      <c r="J72" s="359"/>
      <c r="K72" s="360"/>
      <c r="L72" s="361"/>
      <c r="M72" s="362"/>
      <c r="N72" s="363"/>
      <c r="O72" s="364"/>
      <c r="P72" s="365"/>
      <c r="Q72" s="366"/>
      <c r="R72" s="367"/>
      <c r="S72" s="368"/>
      <c r="T72" s="369"/>
      <c r="U72" s="370"/>
      <c r="V72" s="371"/>
      <c r="W72" s="372"/>
      <c r="X72" s="216"/>
      <c r="Y72" s="216"/>
      <c r="Z72" s="216"/>
      <c r="AA72" s="216">
        <f>(SUM(G72:X72)+Y72+Z72)*D72</f>
        <v>0</v>
      </c>
      <c r="AB72" s="221">
        <f>(SUM(G72:W72)*F72)+((X72+Z72)*F72*1.2)+(Y72*F72*1.15)</f>
        <v>0</v>
      </c>
    </row>
    <row r="73" ht="15" customHeight="1">
      <c r="A73" t="s" s="189">
        <v>165</v>
      </c>
      <c r="B73" s="216"/>
      <c r="C73" t="s" s="191">
        <v>166</v>
      </c>
      <c r="D73" s="192">
        <v>14</v>
      </c>
      <c r="E73" s="193">
        <v>2.8494623655914</v>
      </c>
      <c r="F73" s="194">
        <v>47</v>
      </c>
      <c r="G73" s="195"/>
      <c r="H73" s="196"/>
      <c r="I73" s="197"/>
      <c r="J73" s="198"/>
      <c r="K73" s="199"/>
      <c r="L73" s="200"/>
      <c r="M73" s="201"/>
      <c r="N73" s="202"/>
      <c r="O73" s="203"/>
      <c r="P73" s="204"/>
      <c r="Q73" s="205"/>
      <c r="R73" s="206"/>
      <c r="S73" s="207"/>
      <c r="T73" s="217"/>
      <c r="U73" s="218"/>
      <c r="V73" s="219"/>
      <c r="W73" s="220"/>
      <c r="X73" s="195"/>
      <c r="Y73" s="195"/>
      <c r="Z73" s="195"/>
      <c r="AA73" s="216">
        <f>(SUM(G73:X73)+Y73+Z73)*D73</f>
        <v>0</v>
      </c>
      <c r="AB73" s="221">
        <f>(SUM(G73:W73)*F73)+((X73+Z73)*F73*1.2)+(Y73*F73*1.15)</f>
        <v>0</v>
      </c>
    </row>
    <row r="74" ht="15" customHeight="1">
      <c r="A74" t="s" s="189">
        <v>167</v>
      </c>
      <c r="B74" s="216"/>
      <c r="C74" t="s" s="191">
        <v>168</v>
      </c>
      <c r="D74" s="216">
        <v>14</v>
      </c>
      <c r="E74" s="357">
        <v>1.5</v>
      </c>
      <c r="F74" s="194">
        <v>41</v>
      </c>
      <c r="G74" s="216"/>
      <c r="H74" s="358"/>
      <c r="I74" s="197"/>
      <c r="J74" s="359"/>
      <c r="K74" s="360"/>
      <c r="L74" s="361"/>
      <c r="M74" s="362"/>
      <c r="N74" s="363"/>
      <c r="O74" s="364"/>
      <c r="P74" s="365"/>
      <c r="Q74" s="366"/>
      <c r="R74" s="367"/>
      <c r="S74" s="368"/>
      <c r="T74" s="369"/>
      <c r="U74" s="370"/>
      <c r="V74" s="371"/>
      <c r="W74" s="372"/>
      <c r="X74" s="216"/>
      <c r="Y74" s="216"/>
      <c r="Z74" s="216"/>
      <c r="AA74" s="216">
        <f>(SUM(G74:X74)+Y74+Z74)*D74</f>
        <v>0</v>
      </c>
      <c r="AB74" s="221">
        <f>(SUM(G74:W74)*F74)+((X74+Z74)*F74*1.2)+(Y74*F74*1.15)</f>
        <v>0</v>
      </c>
    </row>
    <row r="75" ht="15" customHeight="1">
      <c r="A75" t="s" s="189">
        <v>169</v>
      </c>
      <c r="B75" s="192"/>
      <c r="C75" t="s" s="191">
        <v>126</v>
      </c>
      <c r="D75" s="192">
        <v>3</v>
      </c>
      <c r="E75" s="193"/>
      <c r="F75" s="194">
        <v>201</v>
      </c>
      <c r="G75" s="195"/>
      <c r="H75" s="196"/>
      <c r="I75" s="197"/>
      <c r="J75" s="198"/>
      <c r="K75" s="199"/>
      <c r="L75" s="200"/>
      <c r="M75" s="201"/>
      <c r="N75" s="202"/>
      <c r="O75" s="203"/>
      <c r="P75" s="204"/>
      <c r="Q75" s="205"/>
      <c r="R75" s="206"/>
      <c r="S75" s="207"/>
      <c r="T75" s="217"/>
      <c r="U75" s="218"/>
      <c r="V75" s="219"/>
      <c r="W75" s="220"/>
      <c r="X75" s="195"/>
      <c r="Y75" s="195"/>
      <c r="Z75" s="195"/>
      <c r="AA75" s="216">
        <f>(SUM(G75:X75)+Y75+Z75)*D75</f>
        <v>0</v>
      </c>
      <c r="AB75" s="221">
        <f>(SUM(G75:W75)*F75)+((X75+Z75)*F75*1.2)+(Y75*F75*1.15)</f>
        <v>0</v>
      </c>
    </row>
    <row r="76" ht="15" customHeight="1">
      <c r="A76" t="s" s="189">
        <v>170</v>
      </c>
      <c r="B76" s="192"/>
      <c r="C76" t="s" s="191">
        <v>171</v>
      </c>
      <c r="D76" s="192">
        <v>6</v>
      </c>
      <c r="E76" s="193">
        <v>17.4</v>
      </c>
      <c r="F76" s="194">
        <v>201</v>
      </c>
      <c r="G76" s="195"/>
      <c r="H76" s="196"/>
      <c r="I76" s="197"/>
      <c r="J76" s="198"/>
      <c r="K76" s="199"/>
      <c r="L76" s="200"/>
      <c r="M76" s="201"/>
      <c r="N76" s="202"/>
      <c r="O76" s="203"/>
      <c r="P76" s="204"/>
      <c r="Q76" s="205"/>
      <c r="R76" s="206"/>
      <c r="S76" s="207"/>
      <c r="T76" s="217"/>
      <c r="U76" s="218"/>
      <c r="V76" s="219"/>
      <c r="W76" s="220"/>
      <c r="X76" s="195"/>
      <c r="Y76" s="195"/>
      <c r="Z76" s="195"/>
      <c r="AA76" s="216">
        <f>(SUM(G76:X76)+Y76+Z76)*D76</f>
        <v>0</v>
      </c>
      <c r="AB76" s="221">
        <f>(SUM(G76:W76)*F76)+((X76+Z76)*F76*1.2)+(Y76*F76*1.15)</f>
        <v>0</v>
      </c>
    </row>
    <row r="77" ht="15" customHeight="1">
      <c r="A77" t="s" s="189">
        <v>172</v>
      </c>
      <c r="B77" s="216"/>
      <c r="C77" t="s" s="191">
        <v>173</v>
      </c>
      <c r="D77" s="192">
        <v>15</v>
      </c>
      <c r="E77" s="193">
        <v>7.6</v>
      </c>
      <c r="F77" s="194">
        <v>121</v>
      </c>
      <c r="G77" s="195"/>
      <c r="H77" s="196"/>
      <c r="I77" s="197"/>
      <c r="J77" s="198"/>
      <c r="K77" s="199"/>
      <c r="L77" s="200"/>
      <c r="M77" s="201"/>
      <c r="N77" s="202"/>
      <c r="O77" s="203"/>
      <c r="P77" s="204"/>
      <c r="Q77" s="205"/>
      <c r="R77" s="206"/>
      <c r="S77" s="207"/>
      <c r="T77" s="217"/>
      <c r="U77" s="218"/>
      <c r="V77" s="219"/>
      <c r="W77" s="220"/>
      <c r="X77" s="195"/>
      <c r="Y77" s="195"/>
      <c r="Z77" s="195"/>
      <c r="AA77" s="216">
        <f>(SUM(G77:X77)+Y77+Z77)*D77</f>
        <v>0</v>
      </c>
      <c r="AB77" s="221">
        <f>(SUM(G77:W77)*F77)+((X77+Z77)*F77*1.2)+(Y77*F77*1.15)</f>
        <v>0</v>
      </c>
    </row>
    <row r="78" ht="15" customHeight="1">
      <c r="A78" t="s" s="388">
        <v>174</v>
      </c>
      <c r="B78" s="216"/>
      <c r="C78" t="s" s="191">
        <v>175</v>
      </c>
      <c r="D78" s="192">
        <v>9</v>
      </c>
      <c r="E78" s="193">
        <v>7.6</v>
      </c>
      <c r="F78" s="194">
        <v>108</v>
      </c>
      <c r="G78" s="195"/>
      <c r="H78" s="196"/>
      <c r="I78" s="197"/>
      <c r="J78" s="198"/>
      <c r="K78" s="199"/>
      <c r="L78" s="200"/>
      <c r="M78" s="201"/>
      <c r="N78" s="202"/>
      <c r="O78" s="203"/>
      <c r="P78" s="204"/>
      <c r="Q78" s="205"/>
      <c r="R78" s="206"/>
      <c r="S78" s="207"/>
      <c r="T78" s="217"/>
      <c r="U78" s="218"/>
      <c r="V78" s="219"/>
      <c r="W78" s="220"/>
      <c r="X78" s="195"/>
      <c r="Y78" s="195"/>
      <c r="Z78" s="195"/>
      <c r="AA78" s="216">
        <f>(SUM(G78:X78)+Y78+Z78)*D78</f>
        <v>0</v>
      </c>
      <c r="AB78" s="221">
        <f>(SUM(G78:W78)*F78)+((X78+Z78)*F78*1.2)+(Y78*F78*1.15)</f>
        <v>0</v>
      </c>
    </row>
    <row r="79" ht="15" customHeight="1">
      <c r="A79" t="s" s="389">
        <v>176</v>
      </c>
      <c r="B79" t="s" s="223">
        <v>43</v>
      </c>
      <c r="C79" t="s" s="191">
        <v>177</v>
      </c>
      <c r="D79" s="192">
        <v>10</v>
      </c>
      <c r="E79" s="193"/>
      <c r="F79" s="194">
        <v>66</v>
      </c>
      <c r="G79" s="195"/>
      <c r="H79" s="196"/>
      <c r="I79" s="197"/>
      <c r="J79" s="198"/>
      <c r="K79" s="199"/>
      <c r="L79" s="200"/>
      <c r="M79" s="201"/>
      <c r="N79" s="202"/>
      <c r="O79" s="203"/>
      <c r="P79" s="204"/>
      <c r="Q79" s="205"/>
      <c r="R79" s="206"/>
      <c r="S79" s="207"/>
      <c r="T79" s="217"/>
      <c r="U79" s="218"/>
      <c r="V79" s="219"/>
      <c r="W79" s="220"/>
      <c r="X79" s="195"/>
      <c r="Y79" s="195"/>
      <c r="Z79" s="195"/>
      <c r="AA79" s="216">
        <f>(SUM(G79:X79)+Y79+Z79)*D79</f>
        <v>0</v>
      </c>
      <c r="AB79" s="221">
        <f>(SUM(G79:W79)*F79)+((X79+Z79)*F79*1.2)+(Y79*F79*1.15)</f>
        <v>0</v>
      </c>
    </row>
    <row r="80" ht="15" customHeight="1">
      <c r="A80" t="s" s="189">
        <v>178</v>
      </c>
      <c r="B80" s="216"/>
      <c r="C80" t="s" s="191">
        <v>179</v>
      </c>
      <c r="D80" s="192">
        <v>28</v>
      </c>
      <c r="E80" s="193"/>
      <c r="F80" s="194">
        <v>65</v>
      </c>
      <c r="G80" s="195"/>
      <c r="H80" s="196"/>
      <c r="I80" s="197"/>
      <c r="J80" s="198"/>
      <c r="K80" s="199"/>
      <c r="L80" s="200"/>
      <c r="M80" s="201"/>
      <c r="N80" s="202"/>
      <c r="O80" s="203"/>
      <c r="P80" s="204"/>
      <c r="Q80" s="205"/>
      <c r="R80" s="206"/>
      <c r="S80" s="207"/>
      <c r="T80" s="217"/>
      <c r="U80" s="218"/>
      <c r="V80" s="219"/>
      <c r="W80" s="220"/>
      <c r="X80" s="195"/>
      <c r="Y80" s="195"/>
      <c r="Z80" s="195"/>
      <c r="AA80" s="216">
        <f>(SUM(G80:X80)+Y80+Z80)*D80</f>
        <v>0</v>
      </c>
      <c r="AB80" s="221">
        <f>(SUM(G80:W80)*F80)+((X80+Z80)*F80*1.2)+(Y80*F80*1.15)</f>
        <v>0</v>
      </c>
    </row>
    <row r="81" ht="15" customHeight="1">
      <c r="A81" t="s" s="189">
        <v>180</v>
      </c>
      <c r="B81" t="s" s="223">
        <v>43</v>
      </c>
      <c r="C81" t="s" s="191">
        <v>68</v>
      </c>
      <c r="D81" s="192">
        <v>26</v>
      </c>
      <c r="E81" s="193">
        <v>3.33333333333333</v>
      </c>
      <c r="F81" s="194">
        <v>62</v>
      </c>
      <c r="G81" s="195"/>
      <c r="H81" s="196"/>
      <c r="I81" s="197"/>
      <c r="J81" s="198"/>
      <c r="K81" s="199"/>
      <c r="L81" s="200"/>
      <c r="M81" s="201"/>
      <c r="N81" s="202"/>
      <c r="O81" s="203"/>
      <c r="P81" s="204"/>
      <c r="Q81" s="205"/>
      <c r="R81" s="206"/>
      <c r="S81" s="207"/>
      <c r="T81" s="217"/>
      <c r="U81" s="218"/>
      <c r="V81" s="219"/>
      <c r="W81" s="220"/>
      <c r="X81" s="195"/>
      <c r="Y81" s="195"/>
      <c r="Z81" s="195"/>
      <c r="AA81" s="216">
        <f>(SUM(G81:X81)+Y81+Z81)*D81</f>
        <v>0</v>
      </c>
      <c r="AB81" s="221">
        <f>(SUM(G81:W81)*F81)+((X81+Z81)*F81*1.2)+(Y81*F81*1.15)</f>
        <v>0</v>
      </c>
    </row>
    <row r="82" ht="15.75" customHeight="1">
      <c r="A82" t="s" s="228">
        <v>181</v>
      </c>
      <c r="B82" t="s" s="390">
        <v>43</v>
      </c>
      <c r="C82" t="s" s="230">
        <v>182</v>
      </c>
      <c r="D82" s="229">
        <v>30</v>
      </c>
      <c r="E82" s="306"/>
      <c r="F82" s="233">
        <v>57</v>
      </c>
      <c r="G82" s="229"/>
      <c r="H82" s="307"/>
      <c r="I82" s="236"/>
      <c r="J82" s="308"/>
      <c r="K82" s="309"/>
      <c r="L82" s="310"/>
      <c r="M82" s="311"/>
      <c r="N82" s="312"/>
      <c r="O82" s="313"/>
      <c r="P82" s="314"/>
      <c r="Q82" s="315"/>
      <c r="R82" s="316"/>
      <c r="S82" s="317"/>
      <c r="T82" s="318"/>
      <c r="U82" s="319"/>
      <c r="V82" s="320"/>
      <c r="W82" s="321"/>
      <c r="X82" s="229"/>
      <c r="Y82" s="229"/>
      <c r="Z82" s="229"/>
      <c r="AA82" s="229">
        <f>(SUM(G82:X82)+Y82+Z82)*D82</f>
        <v>0</v>
      </c>
      <c r="AB82" s="251">
        <f>(SUM(G82:W82)*F82)+((X82+Z82)*F82*1.2)+(Y82*F82*1.15)</f>
        <v>0</v>
      </c>
    </row>
    <row r="83" ht="15" customHeight="1" hidden="1">
      <c r="A83" t="s" s="322">
        <v>183</v>
      </c>
      <c r="B83" s="324"/>
      <c r="C83" t="s" s="322">
        <v>184</v>
      </c>
      <c r="D83" s="323">
        <v>1</v>
      </c>
      <c r="E83" s="391">
        <v>5.5</v>
      </c>
      <c r="F83" s="326"/>
      <c r="G83" s="392"/>
      <c r="H83" s="393"/>
      <c r="I83" s="328"/>
      <c r="J83" s="394"/>
      <c r="K83" s="395"/>
      <c r="L83" s="396"/>
      <c r="M83" s="397"/>
      <c r="N83" s="398"/>
      <c r="O83" s="399"/>
      <c r="P83" s="400"/>
      <c r="Q83" s="401"/>
      <c r="R83" s="402"/>
      <c r="S83" s="403"/>
      <c r="T83" s="404"/>
      <c r="U83" s="405"/>
      <c r="V83" s="406"/>
      <c r="W83" s="407"/>
      <c r="X83" s="392"/>
      <c r="Y83" s="392"/>
      <c r="Z83" s="392"/>
      <c r="AA83" s="324">
        <f>(SUM(G83:X83)+Y83+Z83)*D83</f>
        <v>0</v>
      </c>
      <c r="AB83" s="343">
        <f>(SUM(G83:W83)*F83)+((X83+Z83)*F83*1.2)+(Y83*F83*1.15)</f>
        <v>0</v>
      </c>
    </row>
    <row r="84" ht="15.75" customHeight="1">
      <c r="A84" s="252"/>
      <c r="B84" s="252"/>
      <c r="C84" s="253"/>
      <c r="D84" s="252"/>
      <c r="E84" s="408"/>
      <c r="F84" s="255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6"/>
      <c r="R84" s="252"/>
      <c r="S84" s="256"/>
      <c r="T84" s="252"/>
      <c r="U84" s="252"/>
      <c r="V84" s="252"/>
      <c r="W84" s="252"/>
      <c r="X84" s="252"/>
      <c r="Y84" s="252"/>
      <c r="Z84" s="409"/>
      <c r="AA84" s="252">
        <f>SUM(AA67:AA83)</f>
        <v>0</v>
      </c>
      <c r="AB84" s="345">
        <f>SUM(AB67:AB83)</f>
        <v>0</v>
      </c>
    </row>
    <row r="85" ht="15" customHeight="1" hidden="1">
      <c r="A85" s="410"/>
      <c r="B85" s="411"/>
      <c r="C85" s="410"/>
      <c r="D85" s="410"/>
      <c r="E85" s="412"/>
      <c r="F85" s="413"/>
      <c r="G85" s="410"/>
      <c r="H85" s="414"/>
      <c r="I85" s="415"/>
      <c r="J85" s="416"/>
      <c r="K85" s="417"/>
      <c r="L85" s="418"/>
      <c r="M85" s="419"/>
      <c r="N85" s="420"/>
      <c r="O85" s="421"/>
      <c r="P85" s="422"/>
      <c r="Q85" s="423"/>
      <c r="R85" s="424"/>
      <c r="S85" s="425"/>
      <c r="T85" s="426"/>
      <c r="U85" s="427"/>
      <c r="V85" s="428"/>
      <c r="W85" s="429"/>
      <c r="X85" s="410"/>
      <c r="Y85" s="410"/>
      <c r="Z85" s="410"/>
      <c r="AA85" s="410">
        <f>(SUM(G85:X85)+Y85+Z85)*D85</f>
        <v>0</v>
      </c>
      <c r="AB85" s="430">
        <f>(SUM(G85:W85)*F85)+((X85+Z85)*F85*1.2)+(Y85*F85*1.15)</f>
        <v>0</v>
      </c>
    </row>
    <row r="86" ht="15" customHeight="1" hidden="1">
      <c r="A86" s="410"/>
      <c r="B86" s="411"/>
      <c r="C86" s="410"/>
      <c r="D86" s="410"/>
      <c r="E86" s="412"/>
      <c r="F86" s="413"/>
      <c r="G86" s="410"/>
      <c r="H86" s="414"/>
      <c r="I86" s="415"/>
      <c r="J86" s="416"/>
      <c r="K86" s="417"/>
      <c r="L86" s="418"/>
      <c r="M86" s="419"/>
      <c r="N86" s="420"/>
      <c r="O86" s="421"/>
      <c r="P86" s="422"/>
      <c r="Q86" s="423"/>
      <c r="R86" s="424"/>
      <c r="S86" s="425"/>
      <c r="T86" s="426"/>
      <c r="U86" s="427"/>
      <c r="V86" s="428"/>
      <c r="W86" s="429"/>
      <c r="X86" s="410"/>
      <c r="Y86" s="410"/>
      <c r="Z86" s="410"/>
      <c r="AA86" s="410">
        <f>(SUM(G86:X86)+Y86+Z86)*D86</f>
        <v>0</v>
      </c>
      <c r="AB86" s="430">
        <f>(SUM(G86:W86)*F86)+((X86+Z86)*F86*1.2)+(Y86*F86*1.15)</f>
        <v>0</v>
      </c>
    </row>
    <row r="87" ht="15" customHeight="1" hidden="1">
      <c r="A87" s="410"/>
      <c r="B87" s="411"/>
      <c r="C87" s="410"/>
      <c r="D87" s="410"/>
      <c r="E87" s="412"/>
      <c r="F87" s="413"/>
      <c r="G87" s="410"/>
      <c r="H87" s="414"/>
      <c r="I87" s="415"/>
      <c r="J87" s="416"/>
      <c r="K87" s="417"/>
      <c r="L87" s="418"/>
      <c r="M87" s="419"/>
      <c r="N87" s="420"/>
      <c r="O87" s="421"/>
      <c r="P87" s="422"/>
      <c r="Q87" s="423"/>
      <c r="R87" s="424"/>
      <c r="S87" s="425"/>
      <c r="T87" s="426"/>
      <c r="U87" s="427"/>
      <c r="V87" s="428"/>
      <c r="W87" s="429"/>
      <c r="X87" s="410"/>
      <c r="Y87" s="410"/>
      <c r="Z87" s="410"/>
      <c r="AA87" s="410">
        <f>(SUM(G87:X87)+Y87+Z87)*D87</f>
        <v>0</v>
      </c>
      <c r="AB87" s="430">
        <f>(SUM(G87:W87)*F87)+((X87+Z87)*F87*1.2)+(Y87*F87*1.15)</f>
        <v>0</v>
      </c>
    </row>
    <row r="88" ht="22.5" customHeight="1">
      <c r="A88" t="s" s="258">
        <v>185</v>
      </c>
      <c r="B88" s="259"/>
      <c r="C88" s="260"/>
      <c r="D88" s="259"/>
      <c r="E88" s="261"/>
      <c r="F88" s="262"/>
      <c r="G88" s="259"/>
      <c r="H88" s="259"/>
      <c r="I88" s="259"/>
      <c r="J88" s="259"/>
      <c r="K88" s="259"/>
      <c r="L88" s="259"/>
      <c r="M88" s="259"/>
      <c r="N88" s="259"/>
      <c r="O88" s="259"/>
      <c r="P88" s="259"/>
      <c r="Q88" s="263"/>
      <c r="R88" s="259"/>
      <c r="S88" s="263"/>
      <c r="T88" s="259"/>
      <c r="U88" s="259"/>
      <c r="V88" s="259"/>
      <c r="W88" s="259"/>
      <c r="X88" s="259"/>
      <c r="Y88" s="259"/>
      <c r="Z88" s="264"/>
      <c r="AA88" s="264"/>
      <c r="AB88" s="265"/>
    </row>
    <row r="89" ht="15.75" customHeight="1">
      <c r="A89" t="s" s="164">
        <v>186</v>
      </c>
      <c r="B89" t="s" s="165">
        <v>43</v>
      </c>
      <c r="C89" t="s" s="166">
        <v>157</v>
      </c>
      <c r="D89" s="187">
        <v>5</v>
      </c>
      <c r="E89" s="290"/>
      <c r="F89" s="169">
        <v>121</v>
      </c>
      <c r="G89" s="187"/>
      <c r="H89" s="291"/>
      <c r="I89" s="172"/>
      <c r="J89" s="292"/>
      <c r="K89" s="293"/>
      <c r="L89" s="294"/>
      <c r="M89" s="295"/>
      <c r="N89" s="296"/>
      <c r="O89" s="297"/>
      <c r="P89" s="298"/>
      <c r="Q89" s="299"/>
      <c r="R89" s="431"/>
      <c r="S89" s="432"/>
      <c r="T89" s="433"/>
      <c r="U89" s="351"/>
      <c r="V89" s="352"/>
      <c r="W89" s="353"/>
      <c r="X89" s="354"/>
      <c r="Y89" s="355"/>
      <c r="Z89" s="356"/>
      <c r="AA89" s="187">
        <f>(SUM(G89:X89)+Y89+Z89)*D89</f>
        <v>0</v>
      </c>
      <c r="AB89" s="188">
        <f>(SUM(G89:W89)*F89)+((X89+Z89)*F89*1.2)+(Y89*F89*1.15)</f>
        <v>0</v>
      </c>
    </row>
    <row r="90" ht="15" customHeight="1">
      <c r="A90" t="s" s="189">
        <v>187</v>
      </c>
      <c r="B90" s="216"/>
      <c r="C90" t="s" s="191">
        <v>159</v>
      </c>
      <c r="D90" s="216">
        <v>9</v>
      </c>
      <c r="E90" s="357">
        <v>7.8</v>
      </c>
      <c r="F90" s="194">
        <v>155</v>
      </c>
      <c r="G90" s="216"/>
      <c r="H90" s="358"/>
      <c r="I90" s="197"/>
      <c r="J90" s="359"/>
      <c r="K90" s="360"/>
      <c r="L90" s="361"/>
      <c r="M90" s="362"/>
      <c r="N90" s="363"/>
      <c r="O90" s="364"/>
      <c r="P90" s="365"/>
      <c r="Q90" s="366"/>
      <c r="R90" s="378"/>
      <c r="S90" s="379"/>
      <c r="T90" s="376"/>
      <c r="U90" s="370"/>
      <c r="V90" s="371"/>
      <c r="W90" s="372"/>
      <c r="X90" s="216"/>
      <c r="Y90" s="216"/>
      <c r="Z90" s="216"/>
      <c r="AA90" s="216">
        <f>(SUM(G90:X90)+Y90+Z90)*D90</f>
        <v>0</v>
      </c>
      <c r="AB90" s="221">
        <f>(SUM(G90:W90)*F90)+((X90+Z90)*F90*1.2)+(Y90*F90*1.15)</f>
        <v>0</v>
      </c>
    </row>
    <row r="91" ht="15" customHeight="1">
      <c r="A91" t="s" s="189">
        <v>188</v>
      </c>
      <c r="B91" s="216"/>
      <c r="C91" t="s" s="191">
        <v>87</v>
      </c>
      <c r="D91" s="216">
        <v>10</v>
      </c>
      <c r="E91" s="357">
        <v>3.3</v>
      </c>
      <c r="F91" s="194">
        <v>75</v>
      </c>
      <c r="G91" s="216"/>
      <c r="H91" s="358"/>
      <c r="I91" s="197"/>
      <c r="J91" s="359"/>
      <c r="K91" s="360"/>
      <c r="L91" s="361"/>
      <c r="M91" s="362"/>
      <c r="N91" s="363"/>
      <c r="O91" s="364"/>
      <c r="P91" s="365"/>
      <c r="Q91" s="366"/>
      <c r="R91" s="378"/>
      <c r="S91" s="379"/>
      <c r="T91" s="376"/>
      <c r="U91" s="370"/>
      <c r="V91" s="371"/>
      <c r="W91" s="372"/>
      <c r="X91" s="216"/>
      <c r="Y91" s="216"/>
      <c r="Z91" s="216"/>
      <c r="AA91" s="216">
        <f>(SUM(G91:X91)+Y91+Z91)*D91</f>
        <v>0</v>
      </c>
      <c r="AB91" s="221">
        <f>(SUM(G91:W91)*F91)+((X91+Z91)*F91*1.2)+(Y91*F91*1.15)</f>
        <v>0</v>
      </c>
    </row>
    <row r="92" ht="15" customHeight="1">
      <c r="A92" t="s" s="189">
        <v>189</v>
      </c>
      <c r="B92" s="216"/>
      <c r="C92" t="s" s="191">
        <v>190</v>
      </c>
      <c r="D92" s="216">
        <v>5</v>
      </c>
      <c r="E92" s="357">
        <v>11.8279569892473</v>
      </c>
      <c r="F92" s="194">
        <v>155</v>
      </c>
      <c r="G92" s="216"/>
      <c r="H92" s="358"/>
      <c r="I92" s="197"/>
      <c r="J92" s="359"/>
      <c r="K92" s="360"/>
      <c r="L92" s="361"/>
      <c r="M92" s="362"/>
      <c r="N92" s="363"/>
      <c r="O92" s="364"/>
      <c r="P92" s="365"/>
      <c r="Q92" s="366"/>
      <c r="R92" s="378"/>
      <c r="S92" s="379"/>
      <c r="T92" s="376"/>
      <c r="U92" s="370"/>
      <c r="V92" s="371"/>
      <c r="W92" s="372"/>
      <c r="X92" s="216"/>
      <c r="Y92" s="216"/>
      <c r="Z92" s="216"/>
      <c r="AA92" s="216">
        <f>(SUM(G92:X92)+Y92+Z92)*D92</f>
        <v>0</v>
      </c>
      <c r="AB92" s="221">
        <f>(SUM(G92:W92)*F92)+((X92+Z92)*F92*1.2)+(Y92*F92*1.15)</f>
        <v>0</v>
      </c>
    </row>
    <row r="93" ht="15" customHeight="1">
      <c r="A93" t="s" s="189">
        <v>191</v>
      </c>
      <c r="B93" s="216"/>
      <c r="C93" t="s" s="191">
        <v>192</v>
      </c>
      <c r="D93" s="216">
        <v>8</v>
      </c>
      <c r="E93" s="357">
        <v>6.88172043010753</v>
      </c>
      <c r="F93" s="194">
        <v>121</v>
      </c>
      <c r="G93" s="216"/>
      <c r="H93" s="358"/>
      <c r="I93" s="197"/>
      <c r="J93" s="359"/>
      <c r="K93" s="360"/>
      <c r="L93" s="361"/>
      <c r="M93" s="362"/>
      <c r="N93" s="363"/>
      <c r="O93" s="364"/>
      <c r="P93" s="365"/>
      <c r="Q93" s="366"/>
      <c r="R93" s="378"/>
      <c r="S93" s="379"/>
      <c r="T93" s="376"/>
      <c r="U93" s="370"/>
      <c r="V93" s="371"/>
      <c r="W93" s="372"/>
      <c r="X93" s="216"/>
      <c r="Y93" s="216"/>
      <c r="Z93" s="216"/>
      <c r="AA93" s="216">
        <f>(SUM(G93:X93)+Y93+Z93)*D93</f>
        <v>0</v>
      </c>
      <c r="AB93" s="221">
        <f>(SUM(G93:W93)*F93)+((X93+Z93)*F93*1.2)+(Y93*F93*1.15)</f>
        <v>0</v>
      </c>
    </row>
    <row r="94" ht="15" customHeight="1">
      <c r="A94" t="s" s="189">
        <v>193</v>
      </c>
      <c r="B94" s="216"/>
      <c r="C94" t="s" s="191">
        <v>194</v>
      </c>
      <c r="D94" s="216">
        <v>7</v>
      </c>
      <c r="E94" s="357">
        <v>8.199999999999999</v>
      </c>
      <c r="F94" s="194">
        <v>108</v>
      </c>
      <c r="G94" s="216"/>
      <c r="H94" s="358"/>
      <c r="I94" s="197"/>
      <c r="J94" s="359"/>
      <c r="K94" s="360"/>
      <c r="L94" s="361"/>
      <c r="M94" s="362"/>
      <c r="N94" s="363"/>
      <c r="O94" s="364"/>
      <c r="P94" s="365"/>
      <c r="Q94" s="366"/>
      <c r="R94" s="378"/>
      <c r="S94" s="379"/>
      <c r="T94" s="376"/>
      <c r="U94" s="370"/>
      <c r="V94" s="371"/>
      <c r="W94" s="372"/>
      <c r="X94" s="216"/>
      <c r="Y94" s="216"/>
      <c r="Z94" s="216"/>
      <c r="AA94" s="216">
        <f>(SUM(G94:X94)+Y94+Z94)*D94</f>
        <v>0</v>
      </c>
      <c r="AB94" s="221">
        <f>(SUM(G94:W94)*F94)+((X94+Z94)*F94*1.2)+(Y94*F94*1.15)</f>
        <v>0</v>
      </c>
    </row>
    <row r="95" ht="15" customHeight="1">
      <c r="A95" t="s" s="189">
        <v>195</v>
      </c>
      <c r="B95" s="216"/>
      <c r="C95" t="s" s="191">
        <v>50</v>
      </c>
      <c r="D95" s="216">
        <v>10</v>
      </c>
      <c r="E95" s="357">
        <v>2.4</v>
      </c>
      <c r="F95" s="194">
        <v>67</v>
      </c>
      <c r="G95" s="216"/>
      <c r="H95" s="358"/>
      <c r="I95" s="197"/>
      <c r="J95" s="359"/>
      <c r="K95" s="360"/>
      <c r="L95" s="361"/>
      <c r="M95" s="362"/>
      <c r="N95" s="363"/>
      <c r="O95" s="364"/>
      <c r="P95" s="365"/>
      <c r="Q95" s="366"/>
      <c r="R95" s="378"/>
      <c r="S95" s="379"/>
      <c r="T95" s="376"/>
      <c r="U95" s="370"/>
      <c r="V95" s="371"/>
      <c r="W95" s="372"/>
      <c r="X95" s="216"/>
      <c r="Y95" s="216"/>
      <c r="Z95" s="216"/>
      <c r="AA95" s="216">
        <f>(SUM(G95:X95)+Y95+Z95)*D95</f>
        <v>0</v>
      </c>
      <c r="AB95" s="221">
        <f>(SUM(G95:W95)*F95)+((X95+Z95)*F95*1.2)+(Y95*F95*1.15)</f>
        <v>0</v>
      </c>
    </row>
    <row r="96" ht="15" customHeight="1">
      <c r="A96" t="s" s="189">
        <v>196</v>
      </c>
      <c r="B96" s="216"/>
      <c r="C96" t="s" s="191">
        <v>197</v>
      </c>
      <c r="D96" s="216">
        <v>10</v>
      </c>
      <c r="E96" s="357">
        <v>5.48387096774194</v>
      </c>
      <c r="F96" s="194">
        <v>80</v>
      </c>
      <c r="G96" s="216"/>
      <c r="H96" s="358"/>
      <c r="I96" s="197"/>
      <c r="J96" s="359"/>
      <c r="K96" s="360"/>
      <c r="L96" s="361"/>
      <c r="M96" s="362"/>
      <c r="N96" s="363"/>
      <c r="O96" s="364"/>
      <c r="P96" s="365"/>
      <c r="Q96" s="366"/>
      <c r="R96" s="378"/>
      <c r="S96" s="379"/>
      <c r="T96" s="376"/>
      <c r="U96" s="370"/>
      <c r="V96" s="371"/>
      <c r="W96" s="372"/>
      <c r="X96" s="216"/>
      <c r="Y96" s="216"/>
      <c r="Z96" s="216"/>
      <c r="AA96" s="216">
        <f>(SUM(G96:X96)+Y96+Z96)*D96</f>
        <v>0</v>
      </c>
      <c r="AB96" s="221">
        <f>(SUM(G96:W96)*F96)+((X96+Z96)*F96*1.2)+(Y96*F96*1.15)</f>
        <v>0</v>
      </c>
    </row>
    <row r="97" ht="15" customHeight="1">
      <c r="A97" t="s" s="189">
        <v>198</v>
      </c>
      <c r="B97" s="216"/>
      <c r="C97" t="s" s="191">
        <v>199</v>
      </c>
      <c r="D97" s="216">
        <v>5</v>
      </c>
      <c r="E97" s="357">
        <v>2.79569892473118</v>
      </c>
      <c r="F97" s="194">
        <v>41</v>
      </c>
      <c r="G97" s="216"/>
      <c r="H97" s="358"/>
      <c r="I97" s="197"/>
      <c r="J97" s="359"/>
      <c r="K97" s="360"/>
      <c r="L97" s="361"/>
      <c r="M97" s="362"/>
      <c r="N97" s="363"/>
      <c r="O97" s="364"/>
      <c r="P97" s="365"/>
      <c r="Q97" s="366"/>
      <c r="R97" s="378"/>
      <c r="S97" s="379"/>
      <c r="T97" s="376"/>
      <c r="U97" s="370"/>
      <c r="V97" s="371"/>
      <c r="W97" s="372"/>
      <c r="X97" s="216"/>
      <c r="Y97" s="216"/>
      <c r="Z97" s="216"/>
      <c r="AA97" s="216">
        <f>(SUM(G97:X97)+Y97+Z97)*D97</f>
        <v>0</v>
      </c>
      <c r="AB97" s="221">
        <f>(SUM(G97:W97)*F97)+((X97+Z97)*F97*1.2)+(Y97*F97*1.15)</f>
        <v>0</v>
      </c>
    </row>
    <row r="98" ht="15" customHeight="1">
      <c r="A98" t="s" s="189">
        <v>200</v>
      </c>
      <c r="B98" s="216"/>
      <c r="C98" t="s" s="191">
        <v>166</v>
      </c>
      <c r="D98" s="216">
        <v>20</v>
      </c>
      <c r="E98" s="357"/>
      <c r="F98" s="194">
        <v>75</v>
      </c>
      <c r="G98" s="216"/>
      <c r="H98" s="358"/>
      <c r="I98" s="197"/>
      <c r="J98" s="359"/>
      <c r="K98" s="360"/>
      <c r="L98" s="361"/>
      <c r="M98" s="362"/>
      <c r="N98" s="363"/>
      <c r="O98" s="364"/>
      <c r="P98" s="365"/>
      <c r="Q98" s="366"/>
      <c r="R98" s="378"/>
      <c r="S98" s="379"/>
      <c r="T98" s="376"/>
      <c r="U98" s="370"/>
      <c r="V98" s="371"/>
      <c r="W98" s="372"/>
      <c r="X98" s="216"/>
      <c r="Y98" s="216"/>
      <c r="Z98" s="216"/>
      <c r="AA98" s="216">
        <f>(SUM(G98:X98)+Y98+Z98)*D98</f>
        <v>0</v>
      </c>
      <c r="AB98" s="221">
        <f>(SUM(G98:W98)*F98)+((X98+Z98)*F98*1.2)+(Y98*F98*1.15)</f>
        <v>0</v>
      </c>
    </row>
    <row r="99" ht="16.6" customHeight="1">
      <c r="A99" t="s" s="189">
        <v>201</v>
      </c>
      <c r="B99" s="216"/>
      <c r="C99" t="s" s="434">
        <v>202</v>
      </c>
      <c r="D99" s="216">
        <v>12</v>
      </c>
      <c r="E99" s="357">
        <v>2.47311827956989</v>
      </c>
      <c r="F99" s="194">
        <v>43</v>
      </c>
      <c r="G99" s="216"/>
      <c r="H99" s="358"/>
      <c r="I99" s="197"/>
      <c r="J99" s="359"/>
      <c r="K99" s="360"/>
      <c r="L99" s="361"/>
      <c r="M99" s="362"/>
      <c r="N99" s="363"/>
      <c r="O99" s="364"/>
      <c r="P99" s="365"/>
      <c r="Q99" s="366"/>
      <c r="R99" s="378"/>
      <c r="S99" s="379"/>
      <c r="T99" s="376"/>
      <c r="U99" s="370"/>
      <c r="V99" s="371"/>
      <c r="W99" s="372"/>
      <c r="X99" s="216"/>
      <c r="Y99" s="216"/>
      <c r="Z99" s="216"/>
      <c r="AA99" s="216">
        <f>(SUM(G99:X99)+Y99+Z99)*D99</f>
        <v>0</v>
      </c>
      <c r="AB99" s="221">
        <f>(SUM(G99:W99)*F99)+((X99+Z99)*F99*1.2)+(Y99*F99*1.15)</f>
        <v>0</v>
      </c>
    </row>
    <row r="100" ht="16.6" customHeight="1">
      <c r="A100" t="s" s="189">
        <v>203</v>
      </c>
      <c r="B100" s="216"/>
      <c r="C100" t="s" s="434">
        <v>204</v>
      </c>
      <c r="D100" s="216">
        <v>14</v>
      </c>
      <c r="E100" s="357">
        <v>1.75</v>
      </c>
      <c r="F100" s="194">
        <v>41</v>
      </c>
      <c r="G100" s="216"/>
      <c r="H100" s="358"/>
      <c r="I100" s="197"/>
      <c r="J100" s="359"/>
      <c r="K100" s="360"/>
      <c r="L100" s="361"/>
      <c r="M100" s="362"/>
      <c r="N100" s="363"/>
      <c r="O100" s="364"/>
      <c r="P100" s="365"/>
      <c r="Q100" s="366"/>
      <c r="R100" s="378"/>
      <c r="S100" s="379"/>
      <c r="T100" s="376"/>
      <c r="U100" s="370"/>
      <c r="V100" s="371"/>
      <c r="W100" s="372"/>
      <c r="X100" s="216"/>
      <c r="Y100" s="216"/>
      <c r="Z100" s="216"/>
      <c r="AA100" s="216">
        <f>(SUM(G100:X100)+Y100+Z100)*D100</f>
        <v>0</v>
      </c>
      <c r="AB100" s="221">
        <f>(SUM(G100:W100)*F100)+((X100+Z100)*F100*1.2)+(Y100*F100*1.15)</f>
        <v>0</v>
      </c>
    </row>
    <row r="101" ht="15" customHeight="1">
      <c r="A101" t="s" s="189">
        <v>205</v>
      </c>
      <c r="B101" t="s" s="223">
        <v>43</v>
      </c>
      <c r="C101" t="s" s="191">
        <v>206</v>
      </c>
      <c r="D101" s="216">
        <v>6</v>
      </c>
      <c r="E101" s="357"/>
      <c r="F101" s="194">
        <v>135</v>
      </c>
      <c r="G101" s="216"/>
      <c r="H101" s="358"/>
      <c r="I101" s="197"/>
      <c r="J101" s="359"/>
      <c r="K101" s="360"/>
      <c r="L101" s="361"/>
      <c r="M101" s="362"/>
      <c r="N101" s="363"/>
      <c r="O101" s="364"/>
      <c r="P101" s="365"/>
      <c r="Q101" s="366"/>
      <c r="R101" s="378"/>
      <c r="S101" s="379"/>
      <c r="T101" s="376"/>
      <c r="U101" s="370"/>
      <c r="V101" s="371"/>
      <c r="W101" s="372"/>
      <c r="X101" s="216"/>
      <c r="Y101" s="216"/>
      <c r="Z101" s="216"/>
      <c r="AA101" s="216">
        <f>(SUM(G101:X101)+Y101+Z101)*D101</f>
        <v>0</v>
      </c>
      <c r="AB101" s="221">
        <f>(SUM(G101:W101)*F101)+((X101+Z101)*F101*1.2)+(Y101*F101*1.15)</f>
        <v>0</v>
      </c>
    </row>
    <row r="102" ht="15" customHeight="1">
      <c r="A102" t="s" s="189">
        <v>207</v>
      </c>
      <c r="B102" t="s" s="223">
        <v>43</v>
      </c>
      <c r="C102" t="s" s="191">
        <v>208</v>
      </c>
      <c r="D102" s="216">
        <v>4</v>
      </c>
      <c r="E102" s="357"/>
      <c r="F102" s="194">
        <v>162</v>
      </c>
      <c r="G102" s="216"/>
      <c r="H102" s="358"/>
      <c r="I102" s="197"/>
      <c r="J102" s="359"/>
      <c r="K102" s="360"/>
      <c r="L102" s="361"/>
      <c r="M102" s="362"/>
      <c r="N102" s="363"/>
      <c r="O102" s="364"/>
      <c r="P102" s="365"/>
      <c r="Q102" s="366"/>
      <c r="R102" s="378"/>
      <c r="S102" s="379"/>
      <c r="T102" s="376"/>
      <c r="U102" s="370"/>
      <c r="V102" s="371"/>
      <c r="W102" s="372"/>
      <c r="X102" s="216"/>
      <c r="Y102" s="216"/>
      <c r="Z102" s="216"/>
      <c r="AA102" s="216">
        <f>(SUM(G102:X102)+Y102+Z102)*D102</f>
        <v>0</v>
      </c>
      <c r="AB102" s="221">
        <f>(SUM(G102:W102)*F102)+((X102+Z102)*F102*1.2)+(Y102*F102*1.15)</f>
        <v>0</v>
      </c>
    </row>
    <row r="103" ht="15" customHeight="1">
      <c r="A103" t="s" s="189">
        <v>209</v>
      </c>
      <c r="B103" t="s" s="223">
        <v>43</v>
      </c>
      <c r="C103" t="s" s="191">
        <v>132</v>
      </c>
      <c r="D103" s="216">
        <v>2</v>
      </c>
      <c r="E103" s="357">
        <v>8.699999999999999</v>
      </c>
      <c r="F103" s="194">
        <v>108</v>
      </c>
      <c r="G103" s="216"/>
      <c r="H103" s="358"/>
      <c r="I103" s="197"/>
      <c r="J103" s="359"/>
      <c r="K103" s="360"/>
      <c r="L103" s="361"/>
      <c r="M103" s="362"/>
      <c r="N103" s="363"/>
      <c r="O103" s="364"/>
      <c r="P103" s="365"/>
      <c r="Q103" s="366"/>
      <c r="R103" s="378"/>
      <c r="S103" s="379"/>
      <c r="T103" s="376"/>
      <c r="U103" s="370"/>
      <c r="V103" s="371"/>
      <c r="W103" s="372"/>
      <c r="X103" s="216"/>
      <c r="Y103" s="216"/>
      <c r="Z103" s="216"/>
      <c r="AA103" s="216">
        <f>(SUM(G103:X103)+Y103+Z103)*D103</f>
        <v>0</v>
      </c>
      <c r="AB103" s="221">
        <f>(SUM(G103:W103)*F103)+((X103+Z103)*F103*1.2)+(Y103*F103*1.15)</f>
        <v>0</v>
      </c>
    </row>
    <row r="104" ht="15" customHeight="1">
      <c r="A104" t="s" s="189">
        <v>210</v>
      </c>
      <c r="B104" s="216"/>
      <c r="C104" t="s" s="191">
        <v>211</v>
      </c>
      <c r="D104" s="216">
        <v>5</v>
      </c>
      <c r="E104" s="357">
        <v>8</v>
      </c>
      <c r="F104" s="194">
        <v>116</v>
      </c>
      <c r="G104" s="216"/>
      <c r="H104" s="358"/>
      <c r="I104" s="197"/>
      <c r="J104" s="359"/>
      <c r="K104" s="360"/>
      <c r="L104" s="361"/>
      <c r="M104" s="362"/>
      <c r="N104" s="363"/>
      <c r="O104" s="364"/>
      <c r="P104" s="365"/>
      <c r="Q104" s="366"/>
      <c r="R104" s="378"/>
      <c r="S104" s="379"/>
      <c r="T104" s="376"/>
      <c r="U104" s="370"/>
      <c r="V104" s="371"/>
      <c r="W104" s="372"/>
      <c r="X104" s="216"/>
      <c r="Y104" s="216"/>
      <c r="Z104" s="216"/>
      <c r="AA104" s="216">
        <f>(SUM(G104:X104)+Y104+Z104)*D104</f>
        <v>0</v>
      </c>
      <c r="AB104" s="221">
        <f>(SUM(G104:W104)*F104)+((X104+Z104)*F104*1.2)+(Y104*F104*1.15)</f>
        <v>0</v>
      </c>
    </row>
    <row r="105" ht="15" customHeight="1">
      <c r="A105" t="s" s="189">
        <v>212</v>
      </c>
      <c r="B105" s="216"/>
      <c r="C105" t="s" s="191">
        <v>60</v>
      </c>
      <c r="D105" s="216">
        <v>8</v>
      </c>
      <c r="E105" s="357">
        <v>4.56989247311828</v>
      </c>
      <c r="F105" s="194">
        <v>67</v>
      </c>
      <c r="G105" s="216"/>
      <c r="H105" s="358"/>
      <c r="I105" s="197"/>
      <c r="J105" s="359"/>
      <c r="K105" s="360"/>
      <c r="L105" s="361"/>
      <c r="M105" s="362"/>
      <c r="N105" s="363"/>
      <c r="O105" s="364"/>
      <c r="P105" s="365"/>
      <c r="Q105" s="366"/>
      <c r="R105" s="378"/>
      <c r="S105" s="379"/>
      <c r="T105" s="376"/>
      <c r="U105" s="370"/>
      <c r="V105" s="371"/>
      <c r="W105" s="372"/>
      <c r="X105" s="216"/>
      <c r="Y105" s="216"/>
      <c r="Z105" s="216"/>
      <c r="AA105" s="216">
        <f>(SUM(G105:X105)+Y105+Z105)*D105</f>
        <v>0</v>
      </c>
      <c r="AB105" s="221">
        <f>(SUM(G105:W105)*F105)+((X105+Z105)*F105*1.2)+(Y105*F105*1.15)</f>
        <v>0</v>
      </c>
    </row>
    <row r="106" ht="15.75" customHeight="1">
      <c r="A106" t="s" s="189">
        <v>213</v>
      </c>
      <c r="B106" s="216"/>
      <c r="C106" t="s" s="191">
        <v>214</v>
      </c>
      <c r="D106" s="216">
        <v>12</v>
      </c>
      <c r="E106" s="357">
        <v>3.2</v>
      </c>
      <c r="F106" s="194">
        <v>62</v>
      </c>
      <c r="G106" s="216"/>
      <c r="H106" s="358"/>
      <c r="I106" s="197"/>
      <c r="J106" s="359"/>
      <c r="K106" s="360"/>
      <c r="L106" s="361"/>
      <c r="M106" s="362"/>
      <c r="N106" s="363"/>
      <c r="O106" s="364"/>
      <c r="P106" s="365"/>
      <c r="Q106" s="366"/>
      <c r="R106" s="378"/>
      <c r="S106" s="379"/>
      <c r="T106" s="376"/>
      <c r="U106" s="370"/>
      <c r="V106" s="371"/>
      <c r="W106" s="372"/>
      <c r="X106" s="216"/>
      <c r="Y106" s="216"/>
      <c r="Z106" s="216"/>
      <c r="AA106" s="216">
        <f>(SUM(G106:X106)+Y106+Z106)*D106</f>
        <v>0</v>
      </c>
      <c r="AB106" s="221">
        <f>(SUM(G106:W106)*F106)+((X106+Z106)*F106*1.2)+(Y106*F106*1.15)</f>
        <v>0</v>
      </c>
    </row>
    <row r="107" ht="15" customHeight="1">
      <c r="A107" t="s" s="189">
        <v>215</v>
      </c>
      <c r="B107" t="s" s="223">
        <v>43</v>
      </c>
      <c r="C107" t="s" s="191">
        <v>216</v>
      </c>
      <c r="D107" s="216">
        <v>3</v>
      </c>
      <c r="E107" s="357"/>
      <c r="F107" s="194">
        <v>120</v>
      </c>
      <c r="G107" s="216"/>
      <c r="H107" s="358"/>
      <c r="I107" s="197"/>
      <c r="J107" s="359"/>
      <c r="K107" s="360"/>
      <c r="L107" s="361"/>
      <c r="M107" s="362"/>
      <c r="N107" s="363"/>
      <c r="O107" s="364"/>
      <c r="P107" s="365"/>
      <c r="Q107" s="366"/>
      <c r="R107" s="378"/>
      <c r="S107" s="379"/>
      <c r="T107" s="376"/>
      <c r="U107" s="370"/>
      <c r="V107" s="371"/>
      <c r="W107" s="372"/>
      <c r="X107" s="216"/>
      <c r="Y107" s="216"/>
      <c r="Z107" s="216"/>
      <c r="AA107" s="216">
        <f>(SUM(G107:X107)+Y107+Z107)*D107</f>
        <v>0</v>
      </c>
      <c r="AB107" s="221">
        <f>(SUM(G107:W107)*F107)+((X107+Z107)*F107*1.2)+(Y107*F107*1.15)</f>
        <v>0</v>
      </c>
    </row>
    <row r="108" ht="15.75" customHeight="1">
      <c r="A108" t="s" s="189">
        <v>217</v>
      </c>
      <c r="B108" s="216"/>
      <c r="C108" t="s" s="191">
        <v>130</v>
      </c>
      <c r="D108" s="216">
        <v>12</v>
      </c>
      <c r="E108" s="357">
        <v>12.2</v>
      </c>
      <c r="F108" s="194">
        <v>149</v>
      </c>
      <c r="G108" s="216"/>
      <c r="H108" s="358"/>
      <c r="I108" s="197"/>
      <c r="J108" s="359"/>
      <c r="K108" s="360"/>
      <c r="L108" s="361"/>
      <c r="M108" s="362"/>
      <c r="N108" s="363"/>
      <c r="O108" s="364"/>
      <c r="P108" s="365"/>
      <c r="Q108" s="366"/>
      <c r="R108" s="378"/>
      <c r="S108" s="379"/>
      <c r="T108" s="376"/>
      <c r="U108" s="370"/>
      <c r="V108" s="371"/>
      <c r="W108" s="372"/>
      <c r="X108" s="216"/>
      <c r="Y108" s="216"/>
      <c r="Z108" s="216"/>
      <c r="AA108" s="216">
        <f>(SUM(G108:X108)+Y108+Z108)*D108</f>
        <v>0</v>
      </c>
      <c r="AB108" s="221">
        <f>(SUM(G108:W108)*F108)+((X108+Z108)*F108*1.2)+(Y108*F108*1.15)</f>
        <v>0</v>
      </c>
    </row>
    <row r="109" ht="15.75" customHeight="1">
      <c r="A109" t="s" s="189">
        <v>218</v>
      </c>
      <c r="B109" s="216"/>
      <c r="C109" t="s" s="191">
        <v>219</v>
      </c>
      <c r="D109" s="216">
        <v>15</v>
      </c>
      <c r="E109" s="357">
        <v>6.2</v>
      </c>
      <c r="F109" s="194">
        <v>108</v>
      </c>
      <c r="G109" s="216"/>
      <c r="H109" s="358"/>
      <c r="I109" s="197"/>
      <c r="J109" s="359"/>
      <c r="K109" s="360"/>
      <c r="L109" s="361"/>
      <c r="M109" s="362"/>
      <c r="N109" s="363"/>
      <c r="O109" s="364"/>
      <c r="P109" s="365"/>
      <c r="Q109" s="366"/>
      <c r="R109" s="378"/>
      <c r="S109" s="379"/>
      <c r="T109" s="376"/>
      <c r="U109" s="370"/>
      <c r="V109" s="371"/>
      <c r="W109" s="372"/>
      <c r="X109" s="216"/>
      <c r="Y109" s="216"/>
      <c r="Z109" s="216"/>
      <c r="AA109" s="216">
        <f>(SUM(G109:X109)+Y109+Z109)*D109</f>
        <v>0</v>
      </c>
      <c r="AB109" s="221">
        <f>(SUM(G109:W109)*F109)+((X109+Z109)*F109*1.2)+(Y109*F109*1.15)</f>
        <v>0</v>
      </c>
    </row>
    <row r="110" ht="15" customHeight="1" hidden="1">
      <c r="A110" t="s" s="222">
        <v>220</v>
      </c>
      <c r="B110" s="216"/>
      <c r="C110" t="s" s="222">
        <v>221</v>
      </c>
      <c r="D110" s="216">
        <v>6</v>
      </c>
      <c r="E110" s="357">
        <v>6.35</v>
      </c>
      <c r="F110" s="194"/>
      <c r="G110" s="216"/>
      <c r="H110" s="358"/>
      <c r="I110" s="197"/>
      <c r="J110" s="359"/>
      <c r="K110" s="360"/>
      <c r="L110" s="361"/>
      <c r="M110" s="362"/>
      <c r="N110" s="363"/>
      <c r="O110" s="364"/>
      <c r="P110" s="365"/>
      <c r="Q110" s="366"/>
      <c r="R110" s="374"/>
      <c r="S110" s="375"/>
      <c r="T110" s="376"/>
      <c r="U110" s="370"/>
      <c r="V110" s="371"/>
      <c r="W110" s="372"/>
      <c r="X110" s="216"/>
      <c r="Y110" s="216"/>
      <c r="Z110" s="216"/>
      <c r="AA110" s="216">
        <f>(SUM(G110:X110)+Y110+Z110)*D110</f>
        <v>0</v>
      </c>
      <c r="AB110" s="227">
        <f>(SUM(G110:W110)*F110)+((X110+Z110)*F110*1.2)+(Y110*F110*1.15)</f>
        <v>0</v>
      </c>
    </row>
    <row r="111" ht="15.75" customHeight="1">
      <c r="A111" t="s" s="189">
        <v>222</v>
      </c>
      <c r="B111" s="216"/>
      <c r="C111" t="s" s="191">
        <v>223</v>
      </c>
      <c r="D111" s="216">
        <v>12</v>
      </c>
      <c r="E111" s="357">
        <v>9.35483870967742</v>
      </c>
      <c r="F111" s="194">
        <v>135</v>
      </c>
      <c r="G111" s="216"/>
      <c r="H111" s="358"/>
      <c r="I111" s="197"/>
      <c r="J111" s="359"/>
      <c r="K111" s="360"/>
      <c r="L111" s="361"/>
      <c r="M111" s="362"/>
      <c r="N111" s="363"/>
      <c r="O111" s="364"/>
      <c r="P111" s="365"/>
      <c r="Q111" s="366"/>
      <c r="R111" s="378"/>
      <c r="S111" s="379"/>
      <c r="T111" s="376"/>
      <c r="U111" s="370"/>
      <c r="V111" s="371"/>
      <c r="W111" s="372"/>
      <c r="X111" s="216"/>
      <c r="Y111" s="216"/>
      <c r="Z111" s="216"/>
      <c r="AA111" s="216">
        <f>(SUM(G111:X111)+Y111+Z111)*D111</f>
        <v>0</v>
      </c>
      <c r="AB111" s="221">
        <f>(SUM(G111:W111)*F111)+((X111+Z111)*F111*1.2)+(Y111*F111*1.15)</f>
        <v>0</v>
      </c>
    </row>
    <row r="112" ht="15.75" customHeight="1">
      <c r="A112" t="s" s="189">
        <v>224</v>
      </c>
      <c r="B112" s="216"/>
      <c r="C112" t="s" s="191">
        <v>179</v>
      </c>
      <c r="D112" s="216">
        <v>20</v>
      </c>
      <c r="E112" s="357"/>
      <c r="F112" s="194">
        <v>75</v>
      </c>
      <c r="G112" s="216"/>
      <c r="H112" s="358"/>
      <c r="I112" s="197"/>
      <c r="J112" s="359"/>
      <c r="K112" s="360"/>
      <c r="L112" s="361"/>
      <c r="M112" s="362"/>
      <c r="N112" s="363"/>
      <c r="O112" s="364"/>
      <c r="P112" s="365"/>
      <c r="Q112" s="366"/>
      <c r="R112" s="378"/>
      <c r="S112" s="379"/>
      <c r="T112" s="376"/>
      <c r="U112" s="370"/>
      <c r="V112" s="371"/>
      <c r="W112" s="372"/>
      <c r="X112" s="216"/>
      <c r="Y112" s="216"/>
      <c r="Z112" s="216"/>
      <c r="AA112" s="216">
        <f>(SUM(G112:X112)+Y112+Z112)*D112</f>
        <v>0</v>
      </c>
      <c r="AB112" s="221">
        <f>(SUM(G112:W112)*F112)+((X112+Z112)*F112*1.2)+(Y112*F112*1.15)</f>
        <v>0</v>
      </c>
    </row>
    <row r="113" ht="15" customHeight="1">
      <c r="A113" t="s" s="189">
        <v>225</v>
      </c>
      <c r="B113" s="216"/>
      <c r="C113" t="s" s="191">
        <v>68</v>
      </c>
      <c r="D113" s="216">
        <v>20</v>
      </c>
      <c r="E113" s="357">
        <v>3.2</v>
      </c>
      <c r="F113" s="194">
        <v>66</v>
      </c>
      <c r="G113" s="216"/>
      <c r="H113" s="358"/>
      <c r="I113" s="197"/>
      <c r="J113" s="359"/>
      <c r="K113" s="360"/>
      <c r="L113" s="361"/>
      <c r="M113" s="362"/>
      <c r="N113" s="363"/>
      <c r="O113" s="364"/>
      <c r="P113" s="365"/>
      <c r="Q113" s="366"/>
      <c r="R113" s="378"/>
      <c r="S113" s="379"/>
      <c r="T113" s="376"/>
      <c r="U113" s="370"/>
      <c r="V113" s="371"/>
      <c r="W113" s="372"/>
      <c r="X113" s="216"/>
      <c r="Y113" s="216"/>
      <c r="Z113" s="216"/>
      <c r="AA113" s="216">
        <f>(SUM(G113:X113)+Y113+Z113)*D113</f>
        <v>0</v>
      </c>
      <c r="AB113" s="221">
        <f>(SUM(G113:W113)*F113)+((X113+Z113)*F113*1.2)+(Y113*F113*1.15)</f>
        <v>0</v>
      </c>
    </row>
    <row r="114" ht="15" customHeight="1">
      <c r="A114" t="s" s="189">
        <v>226</v>
      </c>
      <c r="B114" s="216"/>
      <c r="C114" t="s" s="191">
        <v>182</v>
      </c>
      <c r="D114" s="216">
        <v>26</v>
      </c>
      <c r="E114" s="357"/>
      <c r="F114" s="194">
        <v>54</v>
      </c>
      <c r="G114" s="216"/>
      <c r="H114" s="358"/>
      <c r="I114" s="197"/>
      <c r="J114" s="359"/>
      <c r="K114" s="360"/>
      <c r="L114" s="361"/>
      <c r="M114" s="362"/>
      <c r="N114" s="363"/>
      <c r="O114" s="364"/>
      <c r="P114" s="365"/>
      <c r="Q114" s="366"/>
      <c r="R114" s="378"/>
      <c r="S114" s="379"/>
      <c r="T114" s="376"/>
      <c r="U114" s="370"/>
      <c r="V114" s="371"/>
      <c r="W114" s="372"/>
      <c r="X114" s="216"/>
      <c r="Y114" s="216"/>
      <c r="Z114" s="216"/>
      <c r="AA114" s="216">
        <f>(SUM(G114:X114)+Y114+Z114)*D114</f>
        <v>0</v>
      </c>
      <c r="AB114" s="221">
        <f>(SUM(G114:W114)*F114)+((X114+Z114)*F114*1.2)+(Y114*F114*1.15)</f>
        <v>0</v>
      </c>
    </row>
    <row r="115" ht="15.75" customHeight="1">
      <c r="A115" t="s" s="228">
        <v>227</v>
      </c>
      <c r="B115" s="229"/>
      <c r="C115" t="s" s="230">
        <v>70</v>
      </c>
      <c r="D115" s="229">
        <v>24</v>
      </c>
      <c r="E115" s="306">
        <v>1.4</v>
      </c>
      <c r="F115" s="233">
        <v>52</v>
      </c>
      <c r="G115" s="229"/>
      <c r="H115" s="307"/>
      <c r="I115" s="236"/>
      <c r="J115" s="308"/>
      <c r="K115" s="309"/>
      <c r="L115" s="310"/>
      <c r="M115" s="311"/>
      <c r="N115" s="312"/>
      <c r="O115" s="313"/>
      <c r="P115" s="314"/>
      <c r="Q115" s="315"/>
      <c r="R115" s="435"/>
      <c r="S115" s="436"/>
      <c r="T115" s="437"/>
      <c r="U115" s="319"/>
      <c r="V115" s="320"/>
      <c r="W115" s="321"/>
      <c r="X115" s="229"/>
      <c r="Y115" s="229"/>
      <c r="Z115" s="229"/>
      <c r="AA115" s="229">
        <f>(SUM(G115:X115)+Y115+Z115)*D115</f>
        <v>0</v>
      </c>
      <c r="AB115" s="251">
        <f>(SUM(G115:W115)*F115)+((X115+Z115)*F115*1.2)+(Y115*F115*1.15)</f>
        <v>0</v>
      </c>
    </row>
    <row r="116" ht="15" customHeight="1" hidden="1">
      <c r="A116" t="s" s="322">
        <v>228</v>
      </c>
      <c r="B116" s="324"/>
      <c r="C116" t="s" s="322">
        <v>229</v>
      </c>
      <c r="D116" s="324">
        <v>1</v>
      </c>
      <c r="E116" s="325">
        <v>4.5</v>
      </c>
      <c r="F116" s="326"/>
      <c r="G116" s="324"/>
      <c r="H116" s="327"/>
      <c r="I116" s="328"/>
      <c r="J116" s="329"/>
      <c r="K116" s="330"/>
      <c r="L116" s="331"/>
      <c r="M116" s="332"/>
      <c r="N116" s="333"/>
      <c r="O116" s="334"/>
      <c r="P116" s="335"/>
      <c r="Q116" s="336"/>
      <c r="R116" s="337"/>
      <c r="S116" s="338"/>
      <c r="T116" s="339"/>
      <c r="U116" s="340"/>
      <c r="V116" s="341"/>
      <c r="W116" s="342"/>
      <c r="X116" s="324"/>
      <c r="Y116" s="324"/>
      <c r="Z116" s="324"/>
      <c r="AA116" s="324">
        <f>(SUM(G116:X116)+Y116+Z116)*D116</f>
        <v>0</v>
      </c>
      <c r="AB116" s="343">
        <f>(SUM(G116:W116)*F116)+((X116+Z116)*F116*1.2)+(Y116*F116*1.15)</f>
        <v>0</v>
      </c>
    </row>
    <row r="117" ht="15" customHeight="1" hidden="1">
      <c r="A117" t="s" s="322">
        <v>230</v>
      </c>
      <c r="B117" s="324"/>
      <c r="C117" t="s" s="322">
        <v>231</v>
      </c>
      <c r="D117" s="324">
        <v>1</v>
      </c>
      <c r="E117" s="325">
        <v>7</v>
      </c>
      <c r="F117" s="326"/>
      <c r="G117" s="324"/>
      <c r="H117" s="327"/>
      <c r="I117" s="328"/>
      <c r="J117" s="329"/>
      <c r="K117" s="330"/>
      <c r="L117" s="331"/>
      <c r="M117" s="332"/>
      <c r="N117" s="333"/>
      <c r="O117" s="334"/>
      <c r="P117" s="335"/>
      <c r="Q117" s="336"/>
      <c r="R117" s="337"/>
      <c r="S117" s="338"/>
      <c r="T117" s="339"/>
      <c r="U117" s="340"/>
      <c r="V117" s="341"/>
      <c r="W117" s="342"/>
      <c r="X117" s="324"/>
      <c r="Y117" s="324"/>
      <c r="Z117" s="324"/>
      <c r="AA117" s="324">
        <f>(SUM(G117:X117)+Y117+Z117)*D117</f>
        <v>0</v>
      </c>
      <c r="AB117" s="343">
        <f>(SUM(G117:W117)*F117)+((X117+Z117)*F117*1.2)+(Y117*F117*1.15)</f>
        <v>0</v>
      </c>
    </row>
    <row r="118" ht="15" customHeight="1" hidden="1">
      <c r="A118" t="s" s="322">
        <v>232</v>
      </c>
      <c r="B118" s="324"/>
      <c r="C118" t="s" s="322">
        <v>233</v>
      </c>
      <c r="D118" s="324">
        <v>1</v>
      </c>
      <c r="E118" s="325">
        <v>6</v>
      </c>
      <c r="F118" s="326"/>
      <c r="G118" s="324"/>
      <c r="H118" s="327"/>
      <c r="I118" s="328"/>
      <c r="J118" s="329"/>
      <c r="K118" s="330"/>
      <c r="L118" s="331"/>
      <c r="M118" s="332"/>
      <c r="N118" s="333"/>
      <c r="O118" s="334"/>
      <c r="P118" s="335"/>
      <c r="Q118" s="336"/>
      <c r="R118" s="337"/>
      <c r="S118" s="338"/>
      <c r="T118" s="339"/>
      <c r="U118" s="340"/>
      <c r="V118" s="341"/>
      <c r="W118" s="342"/>
      <c r="X118" s="324"/>
      <c r="Y118" s="324"/>
      <c r="Z118" s="324"/>
      <c r="AA118" s="324">
        <f>(SUM(G118:X118)+Y118+Z118)*D118</f>
        <v>0</v>
      </c>
      <c r="AB118" s="343">
        <f>(SUM(G118:W118)*F118)+((X118+Z118)*F118*1.2)+(Y118*F118*1.15)</f>
        <v>0</v>
      </c>
    </row>
    <row r="119" ht="15.75" customHeight="1">
      <c r="A119" s="252"/>
      <c r="B119" s="252"/>
      <c r="C119" s="253"/>
      <c r="D119" s="252"/>
      <c r="E119" s="254"/>
      <c r="F119" s="255"/>
      <c r="G119" s="252"/>
      <c r="H119" s="252"/>
      <c r="I119" s="252"/>
      <c r="J119" s="252"/>
      <c r="K119" s="252"/>
      <c r="L119" s="252"/>
      <c r="M119" s="252"/>
      <c r="N119" s="252"/>
      <c r="O119" s="252"/>
      <c r="P119" s="252"/>
      <c r="Q119" s="256"/>
      <c r="R119" s="252"/>
      <c r="S119" s="256"/>
      <c r="T119" s="252"/>
      <c r="U119" s="252"/>
      <c r="V119" s="252"/>
      <c r="W119" s="252"/>
      <c r="X119" s="252"/>
      <c r="Y119" s="252"/>
      <c r="Z119" s="252"/>
      <c r="AA119" s="252">
        <f>SUM(AA89:AA118)</f>
        <v>0</v>
      </c>
      <c r="AB119" s="345">
        <f>SUM(AB89:AB118)</f>
        <v>0</v>
      </c>
    </row>
    <row r="120" ht="15" customHeight="1" hidden="1">
      <c r="A120" s="410"/>
      <c r="B120" s="410"/>
      <c r="C120" s="410"/>
      <c r="D120" s="410"/>
      <c r="E120" s="412"/>
      <c r="F120" s="413"/>
      <c r="G120" s="410"/>
      <c r="H120" s="414"/>
      <c r="I120" s="415"/>
      <c r="J120" s="416"/>
      <c r="K120" s="417"/>
      <c r="L120" s="418"/>
      <c r="M120" s="419"/>
      <c r="N120" s="420"/>
      <c r="O120" s="421"/>
      <c r="P120" s="422"/>
      <c r="Q120" s="423"/>
      <c r="R120" s="424"/>
      <c r="S120" s="425"/>
      <c r="T120" s="426"/>
      <c r="U120" s="427"/>
      <c r="V120" s="428"/>
      <c r="W120" s="429"/>
      <c r="X120" s="410"/>
      <c r="Y120" s="410"/>
      <c r="Z120" s="410"/>
      <c r="AA120" s="410">
        <f>(SUM(G120:X120)+Y120+Z120)*D120</f>
        <v>0</v>
      </c>
      <c r="AB120" s="430">
        <f>(SUM(G120:W120)*F120)+((X120+Z120)*F120*1.2)+(Y120*F120*1.15)</f>
        <v>0</v>
      </c>
    </row>
    <row r="121" ht="15" customHeight="1" hidden="1">
      <c r="A121" s="410"/>
      <c r="B121" s="410"/>
      <c r="C121" s="410"/>
      <c r="D121" s="410"/>
      <c r="E121" s="412"/>
      <c r="F121" s="413"/>
      <c r="G121" s="410"/>
      <c r="H121" s="414"/>
      <c r="I121" s="415"/>
      <c r="J121" s="416"/>
      <c r="K121" s="417"/>
      <c r="L121" s="418"/>
      <c r="M121" s="419"/>
      <c r="N121" s="420"/>
      <c r="O121" s="421"/>
      <c r="P121" s="422"/>
      <c r="Q121" s="423"/>
      <c r="R121" s="424"/>
      <c r="S121" s="425"/>
      <c r="T121" s="426"/>
      <c r="U121" s="427"/>
      <c r="V121" s="428"/>
      <c r="W121" s="429"/>
      <c r="X121" s="410"/>
      <c r="Y121" s="410"/>
      <c r="Z121" s="410"/>
      <c r="AA121" s="410">
        <f>(SUM(G121:X121)+Y121+Z121)*D121</f>
        <v>0</v>
      </c>
      <c r="AB121" s="430">
        <f>(SUM(G121:W121)*F121)+((X121+Z121)*F121*1.2)+(Y121*F121*1.15)</f>
        <v>0</v>
      </c>
    </row>
    <row r="122" ht="15" customHeight="1" hidden="1">
      <c r="A122" s="410"/>
      <c r="B122" s="410"/>
      <c r="C122" s="410"/>
      <c r="D122" s="410"/>
      <c r="E122" s="412"/>
      <c r="F122" s="413"/>
      <c r="G122" s="410"/>
      <c r="H122" s="414"/>
      <c r="I122" s="415"/>
      <c r="J122" s="416"/>
      <c r="K122" s="417"/>
      <c r="L122" s="418"/>
      <c r="M122" s="419"/>
      <c r="N122" s="420"/>
      <c r="O122" s="421"/>
      <c r="P122" s="422"/>
      <c r="Q122" s="423"/>
      <c r="R122" s="424"/>
      <c r="S122" s="425"/>
      <c r="T122" s="426"/>
      <c r="U122" s="427"/>
      <c r="V122" s="428"/>
      <c r="W122" s="429"/>
      <c r="X122" s="410"/>
      <c r="Y122" s="410"/>
      <c r="Z122" s="410"/>
      <c r="AA122" s="410">
        <f>(SUM(G122:X122)+Y122+Z122)*D122</f>
        <v>0</v>
      </c>
      <c r="AB122" s="430">
        <f>(SUM(G122:W122)*F122)+((X122+Z122)*F122*1.2)+(Y122*F122*1.15)</f>
        <v>0</v>
      </c>
    </row>
    <row r="123" ht="15" customHeight="1" hidden="1">
      <c r="A123" s="410"/>
      <c r="B123" s="410"/>
      <c r="C123" s="410"/>
      <c r="D123" s="410"/>
      <c r="E123" s="412"/>
      <c r="F123" s="413"/>
      <c r="G123" s="410"/>
      <c r="H123" s="414"/>
      <c r="I123" s="415"/>
      <c r="J123" s="416"/>
      <c r="K123" s="417"/>
      <c r="L123" s="418"/>
      <c r="M123" s="419"/>
      <c r="N123" s="420"/>
      <c r="O123" s="421"/>
      <c r="P123" s="422"/>
      <c r="Q123" s="423"/>
      <c r="R123" s="424"/>
      <c r="S123" s="425"/>
      <c r="T123" s="426"/>
      <c r="U123" s="427"/>
      <c r="V123" s="428"/>
      <c r="W123" s="429"/>
      <c r="X123" s="410"/>
      <c r="Y123" s="410"/>
      <c r="Z123" s="410"/>
      <c r="AA123" s="410">
        <f>(SUM(G123:X123)+Y123+Z123)*D123</f>
        <v>0</v>
      </c>
      <c r="AB123" s="430">
        <f>(SUM(G123:W123)*F123)+((X123+Z123)*F123*1.2)+(Y123*F123*1.15)</f>
        <v>0</v>
      </c>
    </row>
    <row r="124" ht="15" customHeight="1" hidden="1">
      <c r="A124" s="410"/>
      <c r="B124" s="410"/>
      <c r="C124" s="410"/>
      <c r="D124" s="410"/>
      <c r="E124" s="412"/>
      <c r="F124" s="413"/>
      <c r="G124" s="410"/>
      <c r="H124" s="414"/>
      <c r="I124" s="415"/>
      <c r="J124" s="416"/>
      <c r="K124" s="417"/>
      <c r="L124" s="418"/>
      <c r="M124" s="419"/>
      <c r="N124" s="420"/>
      <c r="O124" s="421"/>
      <c r="P124" s="422"/>
      <c r="Q124" s="423"/>
      <c r="R124" s="424"/>
      <c r="S124" s="425"/>
      <c r="T124" s="426"/>
      <c r="U124" s="427"/>
      <c r="V124" s="428"/>
      <c r="W124" s="429"/>
      <c r="X124" s="410"/>
      <c r="Y124" s="410"/>
      <c r="Z124" s="410"/>
      <c r="AA124" s="410">
        <f>(SUM(G124:X124)+Y124+Z124)*D124</f>
        <v>0</v>
      </c>
      <c r="AB124" s="430">
        <f>(SUM(G124:W124)*F124)+((X124+Z124)*F124*1.2)+(Y124*F124*1.15)</f>
        <v>0</v>
      </c>
    </row>
    <row r="125" ht="15" customHeight="1" hidden="1">
      <c r="A125" s="410"/>
      <c r="B125" s="410"/>
      <c r="C125" s="410"/>
      <c r="D125" s="410"/>
      <c r="E125" s="412"/>
      <c r="F125" s="413"/>
      <c r="G125" s="410"/>
      <c r="H125" s="414"/>
      <c r="I125" s="415"/>
      <c r="J125" s="416"/>
      <c r="K125" s="417"/>
      <c r="L125" s="418"/>
      <c r="M125" s="419"/>
      <c r="N125" s="420"/>
      <c r="O125" s="421"/>
      <c r="P125" s="422"/>
      <c r="Q125" s="423"/>
      <c r="R125" s="424"/>
      <c r="S125" s="425"/>
      <c r="T125" s="426"/>
      <c r="U125" s="427"/>
      <c r="V125" s="428"/>
      <c r="W125" s="429"/>
      <c r="X125" s="410"/>
      <c r="Y125" s="410"/>
      <c r="Z125" s="410"/>
      <c r="AA125" s="410">
        <f>(SUM(G125:X125)+Y125+Z125)*D125</f>
        <v>0</v>
      </c>
      <c r="AB125" s="430">
        <f>(SUM(G125:W125)*F125)+((X125+Z125)*F125*1.2)+(Y125*F125*1.15)</f>
        <v>0</v>
      </c>
    </row>
    <row r="126" ht="21.65" customHeight="1">
      <c r="A126" t="s" s="258">
        <v>234</v>
      </c>
      <c r="B126" s="259"/>
      <c r="C126" s="260"/>
      <c r="D126" s="259"/>
      <c r="E126" s="346"/>
      <c r="F126" s="262"/>
      <c r="G126" s="259"/>
      <c r="H126" s="259"/>
      <c r="I126" s="259"/>
      <c r="J126" s="259"/>
      <c r="K126" s="259"/>
      <c r="L126" s="259"/>
      <c r="M126" s="259"/>
      <c r="N126" s="259"/>
      <c r="O126" s="259"/>
      <c r="P126" s="259"/>
      <c r="Q126" s="263"/>
      <c r="R126" s="259"/>
      <c r="S126" s="263"/>
      <c r="T126" s="259"/>
      <c r="U126" s="259"/>
      <c r="V126" s="259"/>
      <c r="W126" s="259"/>
      <c r="X126" s="259"/>
      <c r="Y126" s="259"/>
      <c r="Z126" s="264"/>
      <c r="AA126" s="259"/>
      <c r="AB126" s="259"/>
    </row>
    <row r="127" ht="15.75" customHeight="1">
      <c r="A127" t="s" s="164">
        <v>235</v>
      </c>
      <c r="B127" s="289"/>
      <c r="C127" t="s" s="166">
        <v>159</v>
      </c>
      <c r="D127" s="187">
        <v>6</v>
      </c>
      <c r="E127" s="290">
        <v>9.44</v>
      </c>
      <c r="F127" s="169">
        <v>169</v>
      </c>
      <c r="G127" s="187"/>
      <c r="H127" s="291"/>
      <c r="I127" s="172"/>
      <c r="J127" s="292"/>
      <c r="K127" s="293"/>
      <c r="L127" s="294"/>
      <c r="M127" s="295"/>
      <c r="N127" s="296"/>
      <c r="O127" s="297"/>
      <c r="P127" s="298"/>
      <c r="Q127" s="348"/>
      <c r="R127" s="438"/>
      <c r="S127" s="432"/>
      <c r="T127" s="433"/>
      <c r="U127" s="351"/>
      <c r="V127" s="352"/>
      <c r="W127" s="353"/>
      <c r="X127" s="354"/>
      <c r="Y127" s="355"/>
      <c r="Z127" s="355"/>
      <c r="AA127" s="355">
        <f>(SUM(G127:X127)+Y127+Z127)*D127</f>
        <v>0</v>
      </c>
      <c r="AB127" s="439">
        <f>(SUM(G127:W127)*F127)+((X127+Z127)*F127*1.2)+(Y127*F127*1.15)</f>
        <v>0</v>
      </c>
    </row>
    <row r="128" ht="15" customHeight="1">
      <c r="A128" t="s" s="189">
        <v>236</v>
      </c>
      <c r="B128" s="216"/>
      <c r="C128" t="s" s="191">
        <v>237</v>
      </c>
      <c r="D128" s="216">
        <v>1</v>
      </c>
      <c r="E128" s="357">
        <v>4</v>
      </c>
      <c r="F128" s="194">
        <v>75</v>
      </c>
      <c r="G128" s="216"/>
      <c r="H128" s="358"/>
      <c r="I128" s="197"/>
      <c r="J128" s="359"/>
      <c r="K128" s="360"/>
      <c r="L128" s="361"/>
      <c r="M128" s="362"/>
      <c r="N128" s="363"/>
      <c r="O128" s="364"/>
      <c r="P128" s="365"/>
      <c r="Q128" s="366"/>
      <c r="R128" s="378"/>
      <c r="S128" s="379"/>
      <c r="T128" s="376"/>
      <c r="U128" s="370"/>
      <c r="V128" s="371"/>
      <c r="W128" s="372"/>
      <c r="X128" s="216"/>
      <c r="Y128" s="216"/>
      <c r="Z128" s="216"/>
      <c r="AA128" s="216">
        <f>(SUM(G128:X128)+Y128+Z128)*D128</f>
        <v>0</v>
      </c>
      <c r="AB128" s="221">
        <f>(SUM(G128:W128)*F128)+((X128+Z128)*F128*1.2)+(Y128*F128*1.15)</f>
        <v>0</v>
      </c>
    </row>
    <row r="129" ht="15" customHeight="1">
      <c r="A129" t="s" s="189">
        <v>238</v>
      </c>
      <c r="B129" s="216"/>
      <c r="C129" t="s" s="191">
        <v>239</v>
      </c>
      <c r="D129" s="216">
        <v>7</v>
      </c>
      <c r="E129" s="357">
        <v>5.2</v>
      </c>
      <c r="F129" s="194">
        <v>108</v>
      </c>
      <c r="G129" s="216"/>
      <c r="H129" s="358"/>
      <c r="I129" s="197"/>
      <c r="J129" s="359"/>
      <c r="K129" s="360"/>
      <c r="L129" s="361"/>
      <c r="M129" s="362"/>
      <c r="N129" s="363"/>
      <c r="O129" s="364"/>
      <c r="P129" s="365"/>
      <c r="Q129" s="366"/>
      <c r="R129" s="378"/>
      <c r="S129" s="379"/>
      <c r="T129" s="376"/>
      <c r="U129" s="370"/>
      <c r="V129" s="371"/>
      <c r="W129" s="372"/>
      <c r="X129" s="216"/>
      <c r="Y129" s="216"/>
      <c r="Z129" s="216"/>
      <c r="AA129" s="440">
        <f>(SUM(G129:X129)+Y129+Z129)*D129</f>
        <v>0</v>
      </c>
      <c r="AB129" s="221">
        <f>(SUM(G129:W129)*F129)+((X129+Z129)*F129*1.2)+(Y129*F129*1.15)</f>
        <v>0</v>
      </c>
    </row>
    <row r="130" ht="15" customHeight="1">
      <c r="A130" t="s" s="189">
        <v>240</v>
      </c>
      <c r="B130" s="216"/>
      <c r="C130" t="s" s="191">
        <v>241</v>
      </c>
      <c r="D130" s="216">
        <v>1</v>
      </c>
      <c r="E130" s="357">
        <v>4</v>
      </c>
      <c r="F130" s="194">
        <v>75</v>
      </c>
      <c r="G130" s="216"/>
      <c r="H130" s="358"/>
      <c r="I130" s="197"/>
      <c r="J130" s="359"/>
      <c r="K130" s="360"/>
      <c r="L130" s="361"/>
      <c r="M130" s="362"/>
      <c r="N130" s="363"/>
      <c r="O130" s="364"/>
      <c r="P130" s="365"/>
      <c r="Q130" s="366"/>
      <c r="R130" s="378"/>
      <c r="S130" s="379"/>
      <c r="T130" s="376"/>
      <c r="U130" s="370"/>
      <c r="V130" s="371"/>
      <c r="W130" s="372"/>
      <c r="X130" s="216"/>
      <c r="Y130" s="216"/>
      <c r="Z130" s="441"/>
      <c r="AA130" s="442">
        <f>(SUM(G130:X130)+Y130+Z130)*D130</f>
        <v>0</v>
      </c>
      <c r="AB130" s="221">
        <f>(SUM(G130:W130)*F130)+((X130+Z130)*F130*1.2)+(Y130*F130*1.15)</f>
        <v>0</v>
      </c>
    </row>
    <row r="131" ht="15" customHeight="1">
      <c r="A131" t="s" s="189">
        <v>242</v>
      </c>
      <c r="B131" s="216"/>
      <c r="C131" t="s" s="191">
        <v>52</v>
      </c>
      <c r="D131" s="216">
        <v>8</v>
      </c>
      <c r="E131" s="357">
        <v>6.5</v>
      </c>
      <c r="F131" s="194">
        <v>116</v>
      </c>
      <c r="G131" s="216"/>
      <c r="H131" s="358"/>
      <c r="I131" s="197"/>
      <c r="J131" s="359"/>
      <c r="K131" s="360"/>
      <c r="L131" s="361"/>
      <c r="M131" s="362"/>
      <c r="N131" s="363"/>
      <c r="O131" s="364"/>
      <c r="P131" s="365"/>
      <c r="Q131" s="366"/>
      <c r="R131" s="378"/>
      <c r="S131" s="379"/>
      <c r="T131" s="376"/>
      <c r="U131" s="370"/>
      <c r="V131" s="371"/>
      <c r="W131" s="372"/>
      <c r="X131" s="216"/>
      <c r="Y131" s="216"/>
      <c r="Z131" s="216"/>
      <c r="AA131" s="443">
        <f>(SUM(G131:X131)+Y131+Z131)*D131</f>
        <v>0</v>
      </c>
      <c r="AB131" s="221">
        <f>(SUM(G131:W131)*F131)+((X131+Z131)*F131*1.2)+(Y131*F131*1.15)</f>
        <v>0</v>
      </c>
    </row>
    <row r="132" ht="15" customHeight="1">
      <c r="A132" t="s" s="189">
        <v>243</v>
      </c>
      <c r="B132" s="216"/>
      <c r="C132" t="s" s="191">
        <v>244</v>
      </c>
      <c r="D132" s="216">
        <v>20</v>
      </c>
      <c r="E132" s="357">
        <v>3.65</v>
      </c>
      <c r="F132" s="194">
        <v>75</v>
      </c>
      <c r="G132" s="216"/>
      <c r="H132" s="358"/>
      <c r="I132" s="197"/>
      <c r="J132" s="359"/>
      <c r="K132" s="360"/>
      <c r="L132" s="361"/>
      <c r="M132" s="362"/>
      <c r="N132" s="363"/>
      <c r="O132" s="364"/>
      <c r="P132" s="365"/>
      <c r="Q132" s="366"/>
      <c r="R132" s="378"/>
      <c r="S132" s="379"/>
      <c r="T132" s="376"/>
      <c r="U132" s="370"/>
      <c r="V132" s="371"/>
      <c r="W132" s="372"/>
      <c r="X132" s="216"/>
      <c r="Y132" s="216"/>
      <c r="Z132" s="216"/>
      <c r="AA132" s="216">
        <f>(SUM(G132:X132)+Y132+Z132)*D132</f>
        <v>0</v>
      </c>
      <c r="AB132" s="221">
        <f>(SUM(G132:W132)*F132)+((X132+Z132)*F132*1.2)+(Y132*F132*1.15)</f>
        <v>0</v>
      </c>
    </row>
    <row r="133" ht="15" customHeight="1">
      <c r="A133" t="s" s="189">
        <v>245</v>
      </c>
      <c r="B133" s="216"/>
      <c r="C133" t="s" s="191">
        <v>246</v>
      </c>
      <c r="D133" s="216">
        <v>13</v>
      </c>
      <c r="E133" s="357">
        <v>12.85</v>
      </c>
      <c r="F133" s="194">
        <v>189</v>
      </c>
      <c r="G133" s="216"/>
      <c r="H133" s="358"/>
      <c r="I133" s="197"/>
      <c r="J133" s="359"/>
      <c r="K133" s="360"/>
      <c r="L133" s="361"/>
      <c r="M133" s="362"/>
      <c r="N133" s="363"/>
      <c r="O133" s="364"/>
      <c r="P133" s="365"/>
      <c r="Q133" s="366"/>
      <c r="R133" s="378"/>
      <c r="S133" s="379"/>
      <c r="T133" s="376"/>
      <c r="U133" s="370"/>
      <c r="V133" s="371"/>
      <c r="W133" s="372"/>
      <c r="X133" s="216"/>
      <c r="Y133" s="216"/>
      <c r="Z133" s="216"/>
      <c r="AA133" s="216">
        <f>(SUM(G133:X133)+Y133+Z133)*D133</f>
        <v>0</v>
      </c>
      <c r="AB133" s="221">
        <f>(SUM(G133:W133)*F133)+((X133+Z133)*F133*1.2)+(Y133*F133*1.15)</f>
        <v>0</v>
      </c>
    </row>
    <row r="134" ht="15.75" customHeight="1">
      <c r="A134" t="s" s="189">
        <v>247</v>
      </c>
      <c r="B134" s="216"/>
      <c r="C134" t="s" s="191">
        <v>248</v>
      </c>
      <c r="D134" s="216">
        <v>5</v>
      </c>
      <c r="E134" s="357">
        <v>3.35</v>
      </c>
      <c r="F134" s="194">
        <v>66</v>
      </c>
      <c r="G134" s="216"/>
      <c r="H134" s="358"/>
      <c r="I134" s="197"/>
      <c r="J134" s="359"/>
      <c r="K134" s="360"/>
      <c r="L134" s="361"/>
      <c r="M134" s="362"/>
      <c r="N134" s="363"/>
      <c r="O134" s="364"/>
      <c r="P134" s="365"/>
      <c r="Q134" s="366"/>
      <c r="R134" s="378"/>
      <c r="S134" s="379"/>
      <c r="T134" s="376"/>
      <c r="U134" s="370"/>
      <c r="V134" s="371"/>
      <c r="W134" s="372"/>
      <c r="X134" s="216"/>
      <c r="Y134" s="216"/>
      <c r="Z134" s="216"/>
      <c r="AA134" s="216">
        <f>(SUM(G134:X134)+Y134+Z134)*D134</f>
        <v>0</v>
      </c>
      <c r="AB134" s="221">
        <f>(SUM(G134:W134)*F134)+((X134+Z134)*F134*1.2)+(Y134*F134*1.15)</f>
        <v>0</v>
      </c>
    </row>
    <row r="135" ht="15" customHeight="1" hidden="1">
      <c r="A135" t="s" s="222">
        <v>249</v>
      </c>
      <c r="B135" s="192"/>
      <c r="C135" t="s" s="222">
        <v>179</v>
      </c>
      <c r="D135" s="216">
        <v>20</v>
      </c>
      <c r="E135" s="357">
        <v>1.9</v>
      </c>
      <c r="F135" s="194"/>
      <c r="G135" s="216"/>
      <c r="H135" s="358"/>
      <c r="I135" s="197"/>
      <c r="J135" s="444"/>
      <c r="K135" s="360"/>
      <c r="L135" s="361"/>
      <c r="M135" s="362"/>
      <c r="N135" s="363"/>
      <c r="O135" s="364"/>
      <c r="P135" s="365"/>
      <c r="Q135" s="366"/>
      <c r="R135" s="374"/>
      <c r="S135" s="375"/>
      <c r="T135" s="376"/>
      <c r="U135" s="370"/>
      <c r="V135" s="371"/>
      <c r="W135" s="372"/>
      <c r="X135" s="216"/>
      <c r="Y135" s="216"/>
      <c r="Z135" s="216"/>
      <c r="AA135" s="216">
        <f>(SUM(G135:X135)+Y135+Z135)*D135</f>
        <v>0</v>
      </c>
      <c r="AB135" s="227">
        <f>(SUM(G135:W135)*F135)+((X135+Z135)*F135*1.2)+(Y135*F135*1.15)</f>
        <v>0</v>
      </c>
    </row>
    <row r="136" ht="15.75" customHeight="1">
      <c r="A136" t="s" s="189">
        <v>250</v>
      </c>
      <c r="B136" s="216"/>
      <c r="C136" t="s" s="191">
        <v>68</v>
      </c>
      <c r="D136" s="216">
        <v>20</v>
      </c>
      <c r="E136" s="357">
        <v>1.8</v>
      </c>
      <c r="F136" s="194">
        <v>54</v>
      </c>
      <c r="G136" s="216"/>
      <c r="H136" s="358"/>
      <c r="I136" s="197"/>
      <c r="J136" s="359"/>
      <c r="K136" s="360"/>
      <c r="L136" s="361"/>
      <c r="M136" s="362"/>
      <c r="N136" s="363"/>
      <c r="O136" s="364"/>
      <c r="P136" s="365"/>
      <c r="Q136" s="366"/>
      <c r="R136" s="378"/>
      <c r="S136" s="379"/>
      <c r="T136" s="376"/>
      <c r="U136" s="370"/>
      <c r="V136" s="371"/>
      <c r="W136" s="372"/>
      <c r="X136" s="216"/>
      <c r="Y136" s="216"/>
      <c r="Z136" s="216"/>
      <c r="AA136" s="216">
        <f>(SUM(G136:X136)+Y136+Z136)*D136</f>
        <v>0</v>
      </c>
      <c r="AB136" s="221">
        <f>(SUM(G136:W136)*F136)+((X136+Z136)*F136*1.2)+(Y136*F136*1.15)</f>
        <v>0</v>
      </c>
    </row>
    <row r="137" ht="15.75" customHeight="1">
      <c r="A137" t="s" s="228">
        <v>251</v>
      </c>
      <c r="B137" s="231"/>
      <c r="C137" t="s" s="230">
        <v>70</v>
      </c>
      <c r="D137" s="229">
        <v>30</v>
      </c>
      <c r="E137" s="306">
        <v>1.8</v>
      </c>
      <c r="F137" s="233">
        <v>54</v>
      </c>
      <c r="G137" s="229"/>
      <c r="H137" s="307"/>
      <c r="I137" s="236"/>
      <c r="J137" s="308"/>
      <c r="K137" s="309"/>
      <c r="L137" s="310"/>
      <c r="M137" s="311"/>
      <c r="N137" s="312"/>
      <c r="O137" s="313"/>
      <c r="P137" s="314"/>
      <c r="Q137" s="315"/>
      <c r="R137" s="435"/>
      <c r="S137" s="436"/>
      <c r="T137" s="437"/>
      <c r="U137" s="319"/>
      <c r="V137" s="320"/>
      <c r="W137" s="321"/>
      <c r="X137" s="229"/>
      <c r="Y137" s="229"/>
      <c r="Z137" s="229"/>
      <c r="AA137" s="229">
        <f>(SUM(G137:X137)+Y137+Z137)*D137</f>
        <v>0</v>
      </c>
      <c r="AB137" s="251">
        <f>(SUM(G137:W137)*F137)+((X137+Z137)*F137*1.2)+(Y137*F137*1.15)</f>
        <v>0</v>
      </c>
    </row>
    <row r="138" ht="15" customHeight="1" hidden="1">
      <c r="A138" t="s" s="322">
        <v>252</v>
      </c>
      <c r="B138" s="324"/>
      <c r="C138" t="s" s="322">
        <v>253</v>
      </c>
      <c r="D138" s="324">
        <v>2</v>
      </c>
      <c r="E138" s="325">
        <v>7.7</v>
      </c>
      <c r="F138" s="326"/>
      <c r="G138" s="324"/>
      <c r="H138" s="327"/>
      <c r="I138" s="328"/>
      <c r="J138" s="329"/>
      <c r="K138" s="330"/>
      <c r="L138" s="331"/>
      <c r="M138" s="332"/>
      <c r="N138" s="333"/>
      <c r="O138" s="334"/>
      <c r="P138" s="335"/>
      <c r="Q138" s="336"/>
      <c r="R138" s="337"/>
      <c r="S138" s="338"/>
      <c r="T138" s="339"/>
      <c r="U138" s="340"/>
      <c r="V138" s="341"/>
      <c r="W138" s="342"/>
      <c r="X138" s="324"/>
      <c r="Y138" s="324"/>
      <c r="Z138" s="324"/>
      <c r="AA138" s="324">
        <f>(SUM(G138:X138)+Y138+Z138)*D138</f>
        <v>0</v>
      </c>
      <c r="AB138" s="343">
        <f>(SUM(G138:W138)*F138)+((X138+Z138)*F138*1.2)+(Y138*F138*1.15)</f>
        <v>0</v>
      </c>
    </row>
    <row r="139" ht="15" customHeight="1" hidden="1">
      <c r="A139" t="s" s="322">
        <v>254</v>
      </c>
      <c r="B139" s="324"/>
      <c r="C139" t="s" s="322">
        <v>255</v>
      </c>
      <c r="D139" s="324">
        <v>1</v>
      </c>
      <c r="E139" s="325">
        <v>5</v>
      </c>
      <c r="F139" s="326"/>
      <c r="G139" s="324"/>
      <c r="H139" s="327"/>
      <c r="I139" s="328"/>
      <c r="J139" s="329"/>
      <c r="K139" s="330"/>
      <c r="L139" s="331"/>
      <c r="M139" s="332"/>
      <c r="N139" s="333"/>
      <c r="O139" s="334"/>
      <c r="P139" s="335"/>
      <c r="Q139" s="336"/>
      <c r="R139" s="337"/>
      <c r="S139" s="338"/>
      <c r="T139" s="339"/>
      <c r="U139" s="340"/>
      <c r="V139" s="341"/>
      <c r="W139" s="342"/>
      <c r="X139" s="324"/>
      <c r="Y139" s="324"/>
      <c r="Z139" s="324"/>
      <c r="AA139" s="324">
        <f>(SUM(G139:X139)+Y139+Z139)*D139</f>
        <v>0</v>
      </c>
      <c r="AB139" s="343">
        <f>(SUM(G139:W139)*F139)+((X139+Z139)*F139*1.2)+(Y139*F139*1.15)</f>
        <v>0</v>
      </c>
    </row>
    <row r="140" ht="15" customHeight="1" hidden="1">
      <c r="A140" t="s" s="322">
        <v>256</v>
      </c>
      <c r="B140" s="324"/>
      <c r="C140" t="s" s="322">
        <v>257</v>
      </c>
      <c r="D140" s="324">
        <v>1</v>
      </c>
      <c r="E140" s="325">
        <v>8</v>
      </c>
      <c r="F140" s="326"/>
      <c r="G140" s="324"/>
      <c r="H140" s="327"/>
      <c r="I140" s="328"/>
      <c r="J140" s="329"/>
      <c r="K140" s="330"/>
      <c r="L140" s="331"/>
      <c r="M140" s="332"/>
      <c r="N140" s="333"/>
      <c r="O140" s="334"/>
      <c r="P140" s="335"/>
      <c r="Q140" s="336"/>
      <c r="R140" s="337"/>
      <c r="S140" s="338"/>
      <c r="T140" s="339"/>
      <c r="U140" s="340"/>
      <c r="V140" s="341"/>
      <c r="W140" s="342"/>
      <c r="X140" s="324"/>
      <c r="Y140" s="324"/>
      <c r="Z140" s="324"/>
      <c r="AA140" s="324">
        <f>(SUM(G140:X140)+Y140+Z140)*D140</f>
        <v>0</v>
      </c>
      <c r="AB140" s="343">
        <f>(SUM(G140:W140)*F140)+((X140+Z140)*F140*1.2)+(Y140*F140*1.15)</f>
        <v>0</v>
      </c>
    </row>
    <row r="141" ht="15.75" customHeight="1">
      <c r="A141" s="252"/>
      <c r="B141" s="252"/>
      <c r="C141" s="253"/>
      <c r="D141" s="252"/>
      <c r="E141" s="254"/>
      <c r="F141" s="255"/>
      <c r="G141" s="252"/>
      <c r="H141" s="252"/>
      <c r="I141" s="252"/>
      <c r="J141" s="252"/>
      <c r="K141" s="252"/>
      <c r="L141" s="252"/>
      <c r="M141" s="252"/>
      <c r="N141" s="252"/>
      <c r="O141" s="252"/>
      <c r="P141" s="252"/>
      <c r="Q141" s="256"/>
      <c r="R141" s="252"/>
      <c r="S141" s="252"/>
      <c r="T141" s="252"/>
      <c r="U141" s="252"/>
      <c r="V141" s="252"/>
      <c r="W141" s="252"/>
      <c r="X141" s="252"/>
      <c r="Y141" s="252"/>
      <c r="Z141" s="252"/>
      <c r="AA141" s="252">
        <f>SUM(AA127:AA140)</f>
        <v>0</v>
      </c>
      <c r="AB141" s="345">
        <f>SUM(AB127:AB140)</f>
        <v>0</v>
      </c>
    </row>
    <row r="142" ht="15" customHeight="1" hidden="1">
      <c r="A142" s="410"/>
      <c r="B142" s="410"/>
      <c r="C142" s="410"/>
      <c r="D142" s="410"/>
      <c r="E142" s="412"/>
      <c r="F142" s="413"/>
      <c r="G142" s="410"/>
      <c r="H142" s="414"/>
      <c r="I142" s="415"/>
      <c r="J142" s="416"/>
      <c r="K142" s="417"/>
      <c r="L142" s="418"/>
      <c r="M142" s="419"/>
      <c r="N142" s="420"/>
      <c r="O142" s="421"/>
      <c r="P142" s="422"/>
      <c r="Q142" s="423"/>
      <c r="R142" s="424"/>
      <c r="S142" s="425"/>
      <c r="T142" s="426"/>
      <c r="U142" s="427"/>
      <c r="V142" s="428"/>
      <c r="W142" s="429"/>
      <c r="X142" s="410"/>
      <c r="Y142" s="410"/>
      <c r="Z142" s="410"/>
      <c r="AA142" s="410">
        <f>(SUM(G142:X142)+Y142+Z142)*D142</f>
        <v>0</v>
      </c>
      <c r="AB142" s="430">
        <f>(SUM(G142:W142)*F142)+((X142+Z142)*F142*1.2)+(Y142*F142*1.15)</f>
        <v>0</v>
      </c>
    </row>
    <row r="143" ht="15" customHeight="1" hidden="1">
      <c r="A143" s="410"/>
      <c r="B143" s="410"/>
      <c r="C143" s="410"/>
      <c r="D143" s="410"/>
      <c r="E143" s="412"/>
      <c r="F143" s="413"/>
      <c r="G143" s="410"/>
      <c r="H143" s="414"/>
      <c r="I143" s="415"/>
      <c r="J143" s="416"/>
      <c r="K143" s="417"/>
      <c r="L143" s="418"/>
      <c r="M143" s="419"/>
      <c r="N143" s="420"/>
      <c r="O143" s="421"/>
      <c r="P143" s="422"/>
      <c r="Q143" s="423"/>
      <c r="R143" s="424"/>
      <c r="S143" s="425"/>
      <c r="T143" s="426"/>
      <c r="U143" s="427"/>
      <c r="V143" s="428"/>
      <c r="W143" s="429"/>
      <c r="X143" s="410"/>
      <c r="Y143" s="410"/>
      <c r="Z143" s="410"/>
      <c r="AA143" s="410">
        <f>(SUM(G143:X143)+Y143+Z143)*D143</f>
        <v>0</v>
      </c>
      <c r="AB143" s="430">
        <f>(SUM(G143:W143)*F143)+((X143+Z143)*F143*1.2)+(Y143*F143*1.15)</f>
        <v>0</v>
      </c>
    </row>
    <row r="144" ht="27.7" customHeight="1">
      <c r="A144" t="s" s="258">
        <v>258</v>
      </c>
      <c r="B144" s="259"/>
      <c r="C144" s="260"/>
      <c r="D144" s="259"/>
      <c r="E144" s="346"/>
      <c r="F144" s="262"/>
      <c r="G144" s="259"/>
      <c r="H144" s="259"/>
      <c r="I144" s="259"/>
      <c r="J144" s="259"/>
      <c r="K144" s="259"/>
      <c r="L144" s="259"/>
      <c r="M144" s="259"/>
      <c r="N144" s="259"/>
      <c r="O144" s="259"/>
      <c r="P144" s="259"/>
      <c r="Q144" s="263"/>
      <c r="R144" s="259"/>
      <c r="S144" s="263"/>
      <c r="T144" s="259"/>
      <c r="U144" s="259"/>
      <c r="V144" s="259"/>
      <c r="W144" s="259"/>
      <c r="X144" s="259"/>
      <c r="Y144" s="259"/>
      <c r="Z144" s="264"/>
      <c r="AA144" s="259"/>
      <c r="AB144" s="259"/>
    </row>
    <row r="145" ht="15.75" customHeight="1">
      <c r="A145" t="s" s="164">
        <v>259</v>
      </c>
      <c r="B145" t="s" s="165">
        <v>43</v>
      </c>
      <c r="C145" t="s" s="166">
        <v>260</v>
      </c>
      <c r="D145" s="187">
        <v>2</v>
      </c>
      <c r="E145" s="290"/>
      <c r="F145" s="169">
        <v>154</v>
      </c>
      <c r="G145" s="187"/>
      <c r="H145" s="291"/>
      <c r="I145" s="172"/>
      <c r="J145" s="292"/>
      <c r="K145" s="293"/>
      <c r="L145" s="294"/>
      <c r="M145" s="295"/>
      <c r="N145" s="296"/>
      <c r="O145" s="297"/>
      <c r="P145" s="298"/>
      <c r="Q145" s="299"/>
      <c r="R145" s="431"/>
      <c r="S145" s="432"/>
      <c r="T145" s="445"/>
      <c r="U145" s="303"/>
      <c r="V145" s="304"/>
      <c r="W145" s="305"/>
      <c r="X145" s="187"/>
      <c r="Y145" s="187"/>
      <c r="Z145" s="187"/>
      <c r="AA145" s="187">
        <f>(SUM(G145:X145)+Y145+Z145)*D145</f>
        <v>0</v>
      </c>
      <c r="AB145" s="188">
        <f>(SUM(G145:W145)*F145)+((X145+Z145)*F145*1.2)+(Y145*F145*1.15)</f>
        <v>0</v>
      </c>
    </row>
    <row r="146" ht="15" customHeight="1">
      <c r="A146" t="s" s="189">
        <v>261</v>
      </c>
      <c r="B146" t="s" s="223">
        <v>43</v>
      </c>
      <c r="C146" t="s" s="191">
        <v>262</v>
      </c>
      <c r="D146" s="216">
        <v>2</v>
      </c>
      <c r="E146" s="357"/>
      <c r="F146" s="194">
        <v>154</v>
      </c>
      <c r="G146" s="216"/>
      <c r="H146" s="358"/>
      <c r="I146" s="197"/>
      <c r="J146" s="359"/>
      <c r="K146" s="360"/>
      <c r="L146" s="361"/>
      <c r="M146" s="362"/>
      <c r="N146" s="363"/>
      <c r="O146" s="364"/>
      <c r="P146" s="365"/>
      <c r="Q146" s="366"/>
      <c r="R146" s="378"/>
      <c r="S146" s="379"/>
      <c r="T146" s="376"/>
      <c r="U146" s="370"/>
      <c r="V146" s="371"/>
      <c r="W146" s="372"/>
      <c r="X146" s="216"/>
      <c r="Y146" s="216"/>
      <c r="Z146" s="216"/>
      <c r="AA146" s="216">
        <f>(SUM(G146:X146)+Y146+Z146)*D146</f>
        <v>0</v>
      </c>
      <c r="AB146" s="221">
        <f>(SUM(G146:W146)*F146)+((X146+Z146)*F146*1.2)+(Y146*F146*1.15)</f>
        <v>0</v>
      </c>
    </row>
    <row r="147" ht="15" customHeight="1">
      <c r="A147" t="s" s="189">
        <v>263</v>
      </c>
      <c r="B147" s="216"/>
      <c r="C147" t="s" s="191">
        <v>157</v>
      </c>
      <c r="D147" s="216">
        <v>5</v>
      </c>
      <c r="E147" s="357"/>
      <c r="F147" s="194">
        <v>135</v>
      </c>
      <c r="G147" s="216"/>
      <c r="H147" s="358"/>
      <c r="I147" s="197"/>
      <c r="J147" s="359"/>
      <c r="K147" s="360"/>
      <c r="L147" s="361"/>
      <c r="M147" s="362"/>
      <c r="N147" s="363"/>
      <c r="O147" s="364"/>
      <c r="P147" s="365"/>
      <c r="Q147" s="366"/>
      <c r="R147" s="378"/>
      <c r="S147" s="379"/>
      <c r="T147" s="376"/>
      <c r="U147" s="370"/>
      <c r="V147" s="371"/>
      <c r="W147" s="372"/>
      <c r="X147" s="216"/>
      <c r="Y147" s="216"/>
      <c r="Z147" s="216"/>
      <c r="AA147" s="216">
        <f>(SUM(G147:X147)+Y147+Z147)*D147</f>
        <v>0</v>
      </c>
      <c r="AB147" s="221">
        <f>(SUM(G147:W147)*F147)+((X147+Z147)*F147*1.2)+(Y147*F147*1.15)</f>
        <v>0</v>
      </c>
    </row>
    <row r="148" ht="15" customHeight="1">
      <c r="A148" t="s" s="189">
        <v>264</v>
      </c>
      <c r="B148" s="216"/>
      <c r="C148" t="s" s="191">
        <v>85</v>
      </c>
      <c r="D148" s="216">
        <v>6</v>
      </c>
      <c r="E148" s="357"/>
      <c r="F148" s="194">
        <v>108</v>
      </c>
      <c r="G148" s="216"/>
      <c r="H148" s="358"/>
      <c r="I148" s="197"/>
      <c r="J148" s="359"/>
      <c r="K148" s="360"/>
      <c r="L148" s="361"/>
      <c r="M148" s="362"/>
      <c r="N148" s="363"/>
      <c r="O148" s="364"/>
      <c r="P148" s="365"/>
      <c r="Q148" s="366"/>
      <c r="R148" s="378"/>
      <c r="S148" s="379"/>
      <c r="T148" s="376"/>
      <c r="U148" s="370"/>
      <c r="V148" s="371"/>
      <c r="W148" s="372"/>
      <c r="X148" s="216"/>
      <c r="Y148" s="216"/>
      <c r="Z148" s="216"/>
      <c r="AA148" s="216">
        <f>(SUM(G148:X148)+Y148+Z148)*D148</f>
        <v>0</v>
      </c>
      <c r="AB148" s="221">
        <f>(SUM(G148:W148)*F148)+((X148+Z148)*F148*1.2)+(Y148*F148*1.15)</f>
        <v>0</v>
      </c>
    </row>
    <row r="149" ht="15" customHeight="1">
      <c r="A149" t="s" s="189">
        <v>265</v>
      </c>
      <c r="B149" s="216"/>
      <c r="C149" t="s" s="191">
        <v>87</v>
      </c>
      <c r="D149" s="216">
        <v>8</v>
      </c>
      <c r="E149" s="357">
        <v>3.1</v>
      </c>
      <c r="F149" s="194">
        <v>80</v>
      </c>
      <c r="G149" s="216"/>
      <c r="H149" s="358"/>
      <c r="I149" s="197"/>
      <c r="J149" s="359"/>
      <c r="K149" s="360"/>
      <c r="L149" s="361"/>
      <c r="M149" s="362"/>
      <c r="N149" s="363"/>
      <c r="O149" s="364"/>
      <c r="P149" s="365"/>
      <c r="Q149" s="366"/>
      <c r="R149" s="378"/>
      <c r="S149" s="379"/>
      <c r="T149" s="376"/>
      <c r="U149" s="370"/>
      <c r="V149" s="371"/>
      <c r="W149" s="372"/>
      <c r="X149" s="216"/>
      <c r="Y149" s="216"/>
      <c r="Z149" s="216"/>
      <c r="AA149" s="216">
        <f>(SUM(G149:X149)+Y149+Z149)*D149</f>
        <v>0</v>
      </c>
      <c r="AB149" s="221">
        <f>(SUM(G149:W149)*F149)+((X149+Z149)*F149*1.2)+(Y149*F149*1.15)</f>
        <v>0</v>
      </c>
    </row>
    <row r="150" ht="15" customHeight="1">
      <c r="A150" t="s" s="189">
        <v>266</v>
      </c>
      <c r="B150" t="s" s="223">
        <v>43</v>
      </c>
      <c r="C150" t="s" s="191">
        <v>192</v>
      </c>
      <c r="D150" s="216">
        <v>5</v>
      </c>
      <c r="E150" s="357"/>
      <c r="F150" s="194">
        <v>108</v>
      </c>
      <c r="G150" s="216"/>
      <c r="H150" s="358"/>
      <c r="I150" s="197"/>
      <c r="J150" s="359"/>
      <c r="K150" s="360"/>
      <c r="L150" s="361"/>
      <c r="M150" s="362"/>
      <c r="N150" s="363"/>
      <c r="O150" s="364"/>
      <c r="P150" s="365"/>
      <c r="Q150" s="366"/>
      <c r="R150" s="378"/>
      <c r="S150" s="379"/>
      <c r="T150" s="376"/>
      <c r="U150" s="370"/>
      <c r="V150" s="371"/>
      <c r="W150" s="372"/>
      <c r="X150" s="216"/>
      <c r="Y150" s="216"/>
      <c r="Z150" s="216"/>
      <c r="AA150" s="216">
        <f>(SUM(G150:X150)+Y150+Z150)*D150</f>
        <v>0</v>
      </c>
      <c r="AB150" s="221">
        <f>(SUM(G150:W150)*F150)+((X150+Z150)*F150*1.2)+(Y150*F150*1.15)</f>
        <v>0</v>
      </c>
    </row>
    <row r="151" ht="15" customHeight="1">
      <c r="A151" t="s" s="189">
        <v>267</v>
      </c>
      <c r="B151" t="s" s="223">
        <v>43</v>
      </c>
      <c r="C151" t="s" s="191">
        <v>268</v>
      </c>
      <c r="D151" s="216">
        <v>5</v>
      </c>
      <c r="E151" s="357"/>
      <c r="F151" s="194">
        <v>176</v>
      </c>
      <c r="G151" s="216"/>
      <c r="H151" s="358"/>
      <c r="I151" s="197"/>
      <c r="J151" s="359"/>
      <c r="K151" s="360"/>
      <c r="L151" s="361"/>
      <c r="M151" s="362"/>
      <c r="N151" s="363"/>
      <c r="O151" s="364"/>
      <c r="P151" s="365"/>
      <c r="Q151" s="366"/>
      <c r="R151" s="378"/>
      <c r="S151" s="379"/>
      <c r="T151" s="376"/>
      <c r="U151" s="370"/>
      <c r="V151" s="371"/>
      <c r="W151" s="372"/>
      <c r="X151" s="216"/>
      <c r="Y151" s="216"/>
      <c r="Z151" s="216"/>
      <c r="AA151" s="216">
        <f>(SUM(G151:X151)+Y151+Z151)*D151</f>
        <v>0</v>
      </c>
      <c r="AB151" s="221">
        <f>(SUM(G151:W151)*F151)+((X151+Z151)*F151*1.2)+(Y151*F151*1.15)</f>
        <v>0</v>
      </c>
    </row>
    <row r="152" ht="15" customHeight="1">
      <c r="A152" t="s" s="189">
        <v>269</v>
      </c>
      <c r="B152" t="s" s="223">
        <v>43</v>
      </c>
      <c r="C152" t="s" s="191">
        <v>270</v>
      </c>
      <c r="D152" s="216">
        <v>2</v>
      </c>
      <c r="E152" s="357"/>
      <c r="F152" s="194">
        <v>176</v>
      </c>
      <c r="G152" s="216"/>
      <c r="H152" s="358"/>
      <c r="I152" s="197"/>
      <c r="J152" s="359"/>
      <c r="K152" s="360"/>
      <c r="L152" s="361"/>
      <c r="M152" s="362"/>
      <c r="N152" s="363"/>
      <c r="O152" s="364"/>
      <c r="P152" s="365"/>
      <c r="Q152" s="366"/>
      <c r="R152" s="378"/>
      <c r="S152" s="379"/>
      <c r="T152" s="376"/>
      <c r="U152" s="370"/>
      <c r="V152" s="371"/>
      <c r="W152" s="372"/>
      <c r="X152" s="216"/>
      <c r="Y152" s="216"/>
      <c r="Z152" s="216"/>
      <c r="AA152" s="216">
        <f>(SUM(G152:X152)+Y152+Z152)*D152</f>
        <v>0</v>
      </c>
      <c r="AB152" s="221">
        <f>(SUM(G152:W152)*F152)+((X152+Z152)*F152*1.2)+(Y152*F152*1.15)</f>
        <v>0</v>
      </c>
    </row>
    <row r="153" ht="15" customHeight="1">
      <c r="A153" t="s" s="189">
        <v>271</v>
      </c>
      <c r="B153" s="216"/>
      <c r="C153" t="s" s="191">
        <v>272</v>
      </c>
      <c r="D153" s="216">
        <v>3</v>
      </c>
      <c r="E153" s="357">
        <v>5</v>
      </c>
      <c r="F153" s="194">
        <v>201</v>
      </c>
      <c r="G153" s="216"/>
      <c r="H153" s="358"/>
      <c r="I153" s="197"/>
      <c r="J153" s="359"/>
      <c r="K153" s="360"/>
      <c r="L153" s="361"/>
      <c r="M153" s="362"/>
      <c r="N153" s="363"/>
      <c r="O153" s="364"/>
      <c r="P153" s="365"/>
      <c r="Q153" s="366"/>
      <c r="R153" s="378"/>
      <c r="S153" s="379"/>
      <c r="T153" s="376"/>
      <c r="U153" s="370"/>
      <c r="V153" s="371"/>
      <c r="W153" s="372"/>
      <c r="X153" s="216"/>
      <c r="Y153" s="216"/>
      <c r="Z153" s="216"/>
      <c r="AA153" s="216">
        <f>(SUM(G153:X153)+Y153+Z153)*D153</f>
        <v>0</v>
      </c>
      <c r="AB153" s="221">
        <f>(SUM(G153:W153)*F153)+((X153+Z153)*F153*1.2)+(Y153*F153*1.15)</f>
        <v>0</v>
      </c>
    </row>
    <row r="154" ht="15.75" customHeight="1">
      <c r="A154" t="s" s="189">
        <v>273</v>
      </c>
      <c r="B154" s="216"/>
      <c r="C154" t="s" s="191">
        <v>274</v>
      </c>
      <c r="D154" s="216">
        <v>7</v>
      </c>
      <c r="E154" s="357"/>
      <c r="F154" s="194">
        <v>201</v>
      </c>
      <c r="G154" s="216"/>
      <c r="H154" s="358"/>
      <c r="I154" s="197"/>
      <c r="J154" s="359"/>
      <c r="K154" s="360"/>
      <c r="L154" s="361"/>
      <c r="M154" s="362"/>
      <c r="N154" s="363"/>
      <c r="O154" s="364"/>
      <c r="P154" s="365"/>
      <c r="Q154" s="366"/>
      <c r="R154" s="378"/>
      <c r="S154" s="379"/>
      <c r="T154" s="376"/>
      <c r="U154" s="370"/>
      <c r="V154" s="371"/>
      <c r="W154" s="372"/>
      <c r="X154" s="216"/>
      <c r="Y154" s="216"/>
      <c r="Z154" s="216"/>
      <c r="AA154" s="216">
        <f>(SUM(G154:X154)+Y154+Z154)*D154</f>
        <v>0</v>
      </c>
      <c r="AB154" s="221">
        <f>(SUM(G154:W154)*F154)+((X154+Z154)*F154*1.2)+(Y154*F154*1.15)</f>
        <v>0</v>
      </c>
    </row>
    <row r="155" ht="15" customHeight="1" hidden="1">
      <c r="A155" t="s" s="222">
        <v>275</v>
      </c>
      <c r="B155" s="216"/>
      <c r="C155" t="s" s="222">
        <v>52</v>
      </c>
      <c r="D155" s="216">
        <v>8</v>
      </c>
      <c r="E155" s="357">
        <v>3.14</v>
      </c>
      <c r="F155" s="194"/>
      <c r="G155" s="216"/>
      <c r="H155" s="358"/>
      <c r="I155" s="197"/>
      <c r="J155" s="359"/>
      <c r="K155" s="360"/>
      <c r="L155" s="361"/>
      <c r="M155" s="362"/>
      <c r="N155" s="363"/>
      <c r="O155" s="364"/>
      <c r="P155" s="365"/>
      <c r="Q155" s="366"/>
      <c r="R155" s="374"/>
      <c r="S155" s="375"/>
      <c r="T155" s="376"/>
      <c r="U155" s="370"/>
      <c r="V155" s="371"/>
      <c r="W155" s="372"/>
      <c r="X155" s="216"/>
      <c r="Y155" s="216"/>
      <c r="Z155" s="216"/>
      <c r="AA155" s="216">
        <f>(SUM(G155:X155)+Y155+Z155)*D155</f>
        <v>0</v>
      </c>
      <c r="AB155" s="227">
        <f>(SUM(G155:W155)*F155)+((X155+Z155)*F155*1.2)+(Y155*F155*1.15)</f>
        <v>0</v>
      </c>
    </row>
    <row r="156" ht="15.75" customHeight="1">
      <c r="A156" t="s" s="189">
        <v>276</v>
      </c>
      <c r="B156" s="216"/>
      <c r="C156" t="s" s="191">
        <v>277</v>
      </c>
      <c r="D156" s="216">
        <v>6</v>
      </c>
      <c r="E156" s="357">
        <v>3.4</v>
      </c>
      <c r="F156" s="194">
        <v>75</v>
      </c>
      <c r="G156" s="216"/>
      <c r="H156" s="358"/>
      <c r="I156" s="197"/>
      <c r="J156" s="359"/>
      <c r="K156" s="360"/>
      <c r="L156" s="361"/>
      <c r="M156" s="362"/>
      <c r="N156" s="363"/>
      <c r="O156" s="364"/>
      <c r="P156" s="365"/>
      <c r="Q156" s="366"/>
      <c r="R156" s="378"/>
      <c r="S156" s="379"/>
      <c r="T156" s="376"/>
      <c r="U156" s="370"/>
      <c r="V156" s="371"/>
      <c r="W156" s="372"/>
      <c r="X156" s="216"/>
      <c r="Y156" s="216"/>
      <c r="Z156" s="216"/>
      <c r="AA156" s="216">
        <f>(SUM(G156:X156)+Y156+Z156)*D156</f>
        <v>0</v>
      </c>
      <c r="AB156" s="221">
        <f>(SUM(G156:W156)*F156)+((X156+Z156)*F156*1.2)+(Y156*F156*1.15)</f>
        <v>0</v>
      </c>
    </row>
    <row r="157" ht="15.75" customHeight="1">
      <c r="A157" t="s" s="189">
        <v>278</v>
      </c>
      <c r="B157" t="s" s="223">
        <v>43</v>
      </c>
      <c r="C157" t="s" s="191">
        <v>279</v>
      </c>
      <c r="D157" s="216">
        <v>10</v>
      </c>
      <c r="E157" s="357"/>
      <c r="F157" s="194">
        <v>67</v>
      </c>
      <c r="G157" s="216"/>
      <c r="H157" s="358"/>
      <c r="I157" s="197"/>
      <c r="J157" s="359"/>
      <c r="K157" s="360"/>
      <c r="L157" s="361"/>
      <c r="M157" s="362"/>
      <c r="N157" s="363"/>
      <c r="O157" s="364"/>
      <c r="P157" s="365"/>
      <c r="Q157" s="366"/>
      <c r="R157" s="378"/>
      <c r="S157" s="379"/>
      <c r="T157" s="376"/>
      <c r="U157" s="370"/>
      <c r="V157" s="371"/>
      <c r="W157" s="372"/>
      <c r="X157" s="216"/>
      <c r="Y157" s="216"/>
      <c r="Z157" s="216"/>
      <c r="AA157" s="216">
        <f>(SUM(G157:X157)+Y157+Z157)*D157</f>
        <v>0</v>
      </c>
      <c r="AB157" s="221">
        <f>(SUM(G157:W157)*F157)+((X157+Z157)*F157*1.2)+(Y157*F157*1.15)</f>
        <v>0</v>
      </c>
    </row>
    <row r="158" ht="15" customHeight="1" hidden="1">
      <c r="A158" t="s" s="222">
        <v>280</v>
      </c>
      <c r="B158" s="216"/>
      <c r="C158" t="s" s="222">
        <v>244</v>
      </c>
      <c r="D158" s="216">
        <v>12</v>
      </c>
      <c r="E158" s="357">
        <v>2.8</v>
      </c>
      <c r="F158" s="194"/>
      <c r="G158" s="216"/>
      <c r="H158" s="358"/>
      <c r="I158" s="197"/>
      <c r="J158" s="359"/>
      <c r="K158" s="446"/>
      <c r="L158" s="447"/>
      <c r="M158" s="448"/>
      <c r="N158" s="449"/>
      <c r="O158" s="450"/>
      <c r="P158" s="451"/>
      <c r="Q158" s="452"/>
      <c r="R158" s="453"/>
      <c r="S158" s="454"/>
      <c r="T158" s="455"/>
      <c r="U158" s="382"/>
      <c r="V158" s="383"/>
      <c r="W158" s="384"/>
      <c r="X158" s="456"/>
      <c r="Y158" s="214"/>
      <c r="Z158" s="457"/>
      <c r="AA158" s="458">
        <f>(SUM(G158:X158)+Y158+Z158)*D158</f>
        <v>0</v>
      </c>
      <c r="AB158" s="459">
        <f>(SUM(G158:W158)*F158)+((X158+Z158)*F158*1.2)+(Y158*F158*1.15)</f>
        <v>0</v>
      </c>
    </row>
    <row r="159" ht="15.75" customHeight="1">
      <c r="A159" t="s" s="189">
        <v>281</v>
      </c>
      <c r="B159" t="s" s="223">
        <v>43</v>
      </c>
      <c r="C159" t="s" s="191">
        <v>98</v>
      </c>
      <c r="D159" s="216">
        <v>10</v>
      </c>
      <c r="E159" s="216"/>
      <c r="F159" s="194">
        <v>81</v>
      </c>
      <c r="G159" s="216"/>
      <c r="H159" s="358"/>
      <c r="I159" s="197"/>
      <c r="J159" s="359"/>
      <c r="K159" s="360"/>
      <c r="L159" s="361"/>
      <c r="M159" s="362"/>
      <c r="N159" s="363"/>
      <c r="O159" s="364"/>
      <c r="P159" s="365"/>
      <c r="Q159" s="366"/>
      <c r="R159" s="378"/>
      <c r="S159" s="379"/>
      <c r="T159" s="376"/>
      <c r="U159" s="370"/>
      <c r="V159" s="371"/>
      <c r="W159" s="372"/>
      <c r="X159" s="216"/>
      <c r="Y159" s="216"/>
      <c r="Z159" s="216"/>
      <c r="AA159" s="216">
        <f>(SUM(G159:X159)+Y159+Z159)*D159</f>
        <v>0</v>
      </c>
      <c r="AB159" s="221">
        <f>(SUM(G159:W159)*F159)+((X159+Z159)*F159*1.2)+(Y159*F159*1.15)</f>
        <v>0</v>
      </c>
    </row>
    <row r="160" ht="15.75" customHeight="1">
      <c r="A160" t="s" s="189">
        <v>282</v>
      </c>
      <c r="B160" t="s" s="223">
        <v>43</v>
      </c>
      <c r="C160" t="s" s="191">
        <v>164</v>
      </c>
      <c r="D160" s="216">
        <v>10</v>
      </c>
      <c r="E160" s="216"/>
      <c r="F160" s="194">
        <v>70</v>
      </c>
      <c r="G160" s="216"/>
      <c r="H160" s="358"/>
      <c r="I160" s="197"/>
      <c r="J160" s="359"/>
      <c r="K160" s="360"/>
      <c r="L160" s="361"/>
      <c r="M160" s="362"/>
      <c r="N160" s="363"/>
      <c r="O160" s="364"/>
      <c r="P160" s="365"/>
      <c r="Q160" s="366"/>
      <c r="R160" s="378"/>
      <c r="S160" s="379"/>
      <c r="T160" s="376"/>
      <c r="U160" s="370"/>
      <c r="V160" s="371"/>
      <c r="W160" s="372"/>
      <c r="X160" s="216"/>
      <c r="Y160" s="216"/>
      <c r="Z160" s="216"/>
      <c r="AA160" s="216">
        <f>(SUM(G160:X160)+Y160+Z160)*D160</f>
        <v>0</v>
      </c>
      <c r="AB160" s="221">
        <f>(SUM(G160:W160)*F160)+((X160+Z160)*F160*1.2)+(Y160*F160*1.15)</f>
        <v>0</v>
      </c>
    </row>
    <row r="161" ht="15" customHeight="1">
      <c r="A161" t="s" s="189">
        <v>283</v>
      </c>
      <c r="B161" t="s" s="223">
        <v>43</v>
      </c>
      <c r="C161" t="s" s="191">
        <v>284</v>
      </c>
      <c r="D161" s="216">
        <v>10</v>
      </c>
      <c r="E161" s="216"/>
      <c r="F161" s="194">
        <v>58</v>
      </c>
      <c r="G161" s="216"/>
      <c r="H161" s="358"/>
      <c r="I161" s="197"/>
      <c r="J161" s="359"/>
      <c r="K161" s="360"/>
      <c r="L161" s="361"/>
      <c r="M161" s="362"/>
      <c r="N161" s="363"/>
      <c r="O161" s="364"/>
      <c r="P161" s="365"/>
      <c r="Q161" s="366"/>
      <c r="R161" s="378"/>
      <c r="S161" s="379"/>
      <c r="T161" s="376"/>
      <c r="U161" s="370"/>
      <c r="V161" s="371"/>
      <c r="W161" s="372"/>
      <c r="X161" s="216"/>
      <c r="Y161" s="216"/>
      <c r="Z161" s="216"/>
      <c r="AA161" s="216">
        <f>(SUM(G161:X161)+Y161+Z161)*D161</f>
        <v>0</v>
      </c>
      <c r="AB161" s="221">
        <f>(SUM(G161:W161)*F161)+((X161+Z161)*F161*1.2)+(Y161*F161*1.15)</f>
        <v>0</v>
      </c>
    </row>
    <row r="162" ht="15" customHeight="1">
      <c r="A162" t="s" s="189">
        <v>285</v>
      </c>
      <c r="B162" t="s" s="223">
        <v>43</v>
      </c>
      <c r="C162" t="s" s="191">
        <v>286</v>
      </c>
      <c r="D162" s="216">
        <v>5</v>
      </c>
      <c r="E162" s="216">
        <v>7</v>
      </c>
      <c r="F162" s="194">
        <v>103</v>
      </c>
      <c r="G162" s="216"/>
      <c r="H162" s="358"/>
      <c r="I162" s="197"/>
      <c r="J162" s="359"/>
      <c r="K162" s="360"/>
      <c r="L162" s="361"/>
      <c r="M162" s="362"/>
      <c r="N162" s="363"/>
      <c r="O162" s="364"/>
      <c r="P162" s="365"/>
      <c r="Q162" s="366"/>
      <c r="R162" s="378"/>
      <c r="S162" s="379"/>
      <c r="T162" s="376"/>
      <c r="U162" s="370"/>
      <c r="V162" s="371"/>
      <c r="W162" s="372"/>
      <c r="X162" s="216"/>
      <c r="Y162" s="216"/>
      <c r="Z162" s="216"/>
      <c r="AA162" s="216">
        <f>(SUM(G162:X162)+Y162+Z162)*D162</f>
        <v>0</v>
      </c>
      <c r="AB162" s="221">
        <f>(SUM(G162:W162)*F162)+((X162+Z162)*F162*1.2)+(Y162*F162*1.15)</f>
        <v>0</v>
      </c>
    </row>
    <row r="163" ht="15" customHeight="1">
      <c r="A163" t="s" s="189">
        <v>287</v>
      </c>
      <c r="B163" s="192"/>
      <c r="C163" t="s" s="191">
        <v>288</v>
      </c>
      <c r="D163" s="216">
        <v>9</v>
      </c>
      <c r="E163" s="357">
        <v>5</v>
      </c>
      <c r="F163" s="194">
        <v>121</v>
      </c>
      <c r="G163" s="216"/>
      <c r="H163" s="358"/>
      <c r="I163" s="197"/>
      <c r="J163" s="359"/>
      <c r="K163" s="360"/>
      <c r="L163" s="361"/>
      <c r="M163" s="362"/>
      <c r="N163" s="363"/>
      <c r="O163" s="364"/>
      <c r="P163" s="365"/>
      <c r="Q163" s="366"/>
      <c r="R163" s="378"/>
      <c r="S163" s="379"/>
      <c r="T163" s="376"/>
      <c r="U163" s="370"/>
      <c r="V163" s="371"/>
      <c r="W163" s="372"/>
      <c r="X163" s="216"/>
      <c r="Y163" s="216"/>
      <c r="Z163" s="216"/>
      <c r="AA163" s="216">
        <f>(SUM(G163:X163)+Y163+Z163)*D163</f>
        <v>0</v>
      </c>
      <c r="AB163" s="221">
        <f>(SUM(G163:W163)*F163)+((X163+Z163)*F163*1.2)+(Y163*F163*1.15)</f>
        <v>0</v>
      </c>
    </row>
    <row r="164" ht="15" customHeight="1">
      <c r="A164" t="s" s="189">
        <v>289</v>
      </c>
      <c r="B164" s="192"/>
      <c r="C164" t="s" s="191">
        <v>290</v>
      </c>
      <c r="D164" s="216">
        <v>17</v>
      </c>
      <c r="E164" s="357">
        <v>7.2</v>
      </c>
      <c r="F164" s="194">
        <v>162</v>
      </c>
      <c r="G164" s="216"/>
      <c r="H164" s="358"/>
      <c r="I164" s="197"/>
      <c r="J164" s="359"/>
      <c r="K164" s="360"/>
      <c r="L164" s="361"/>
      <c r="M164" s="362"/>
      <c r="N164" s="363"/>
      <c r="O164" s="364"/>
      <c r="P164" s="365"/>
      <c r="Q164" s="366"/>
      <c r="R164" s="378"/>
      <c r="S164" s="379"/>
      <c r="T164" s="376"/>
      <c r="U164" s="370"/>
      <c r="V164" s="371"/>
      <c r="W164" s="372"/>
      <c r="X164" s="216"/>
      <c r="Y164" s="216"/>
      <c r="Z164" s="216"/>
      <c r="AA164" s="216">
        <f>(SUM(G164:X164)+Y164+Z164)*D164</f>
        <v>0</v>
      </c>
      <c r="AB164" s="221">
        <f>(SUM(G164:W164)*F164)+((X164+Z164)*F164*1.2)+(Y164*F164*1.15)</f>
        <v>0</v>
      </c>
    </row>
    <row r="165" ht="15" customHeight="1">
      <c r="A165" t="s" s="189">
        <v>291</v>
      </c>
      <c r="B165" t="s" s="223">
        <v>43</v>
      </c>
      <c r="C165" t="s" s="191">
        <v>292</v>
      </c>
      <c r="D165" s="216">
        <v>20</v>
      </c>
      <c r="E165" s="216">
        <v>1.2</v>
      </c>
      <c r="F165" s="194">
        <v>58</v>
      </c>
      <c r="G165" s="216"/>
      <c r="H165" s="358"/>
      <c r="I165" s="197"/>
      <c r="J165" s="359"/>
      <c r="K165" s="360"/>
      <c r="L165" s="361"/>
      <c r="M165" s="362"/>
      <c r="N165" s="363"/>
      <c r="O165" s="364"/>
      <c r="P165" s="365"/>
      <c r="Q165" s="366"/>
      <c r="R165" s="378"/>
      <c r="S165" s="379"/>
      <c r="T165" s="376"/>
      <c r="U165" s="370"/>
      <c r="V165" s="371"/>
      <c r="W165" s="372"/>
      <c r="X165" s="216"/>
      <c r="Y165" s="216"/>
      <c r="Z165" s="216"/>
      <c r="AA165" s="216">
        <f>(SUM(G165:X165)+Y165+Z165)*D165</f>
        <v>0</v>
      </c>
      <c r="AB165" s="221">
        <f>(SUM(G165:W165)*F165)+((X165+Z165)*F165*1.2)+(Y165*F165*1.15)</f>
        <v>0</v>
      </c>
    </row>
    <row r="166" ht="15.75" customHeight="1">
      <c r="A166" t="s" s="189">
        <v>293</v>
      </c>
      <c r="B166" s="216"/>
      <c r="C166" t="s" s="191">
        <v>294</v>
      </c>
      <c r="D166" s="216">
        <v>8</v>
      </c>
      <c r="E166" s="357">
        <v>4.05</v>
      </c>
      <c r="F166" s="194">
        <v>92</v>
      </c>
      <c r="G166" s="216"/>
      <c r="H166" s="358"/>
      <c r="I166" s="197"/>
      <c r="J166" s="359"/>
      <c r="K166" s="360"/>
      <c r="L166" s="361"/>
      <c r="M166" s="362"/>
      <c r="N166" s="363"/>
      <c r="O166" s="364"/>
      <c r="P166" s="365"/>
      <c r="Q166" s="366"/>
      <c r="R166" s="378"/>
      <c r="S166" s="379"/>
      <c r="T166" s="376"/>
      <c r="U166" s="370"/>
      <c r="V166" s="371"/>
      <c r="W166" s="372"/>
      <c r="X166" s="216"/>
      <c r="Y166" s="216"/>
      <c r="Z166" s="216"/>
      <c r="AA166" s="216">
        <f>(SUM(G166:X166)+Y166+Z166)*D166</f>
        <v>0</v>
      </c>
      <c r="AB166" s="221">
        <f>(SUM(G166:W166)*F166)+((X166+Z166)*F166*1.2)+(Y166*F166*1.15)</f>
        <v>0</v>
      </c>
    </row>
    <row r="167" ht="15" customHeight="1" hidden="1">
      <c r="A167" t="s" s="222">
        <v>295</v>
      </c>
      <c r="B167" s="216"/>
      <c r="C167" t="s" s="222">
        <v>296</v>
      </c>
      <c r="D167" s="216">
        <v>6</v>
      </c>
      <c r="E167" s="357">
        <v>1.8</v>
      </c>
      <c r="F167" s="194"/>
      <c r="G167" s="216"/>
      <c r="H167" s="358"/>
      <c r="I167" s="197"/>
      <c r="J167" s="359"/>
      <c r="K167" s="360"/>
      <c r="L167" s="361"/>
      <c r="M167" s="362"/>
      <c r="N167" s="363"/>
      <c r="O167" s="364"/>
      <c r="P167" s="365"/>
      <c r="Q167" s="366"/>
      <c r="R167" s="374"/>
      <c r="S167" s="375"/>
      <c r="T167" s="376"/>
      <c r="U167" s="370"/>
      <c r="V167" s="371"/>
      <c r="W167" s="372"/>
      <c r="X167" s="216"/>
      <c r="Y167" s="216"/>
      <c r="Z167" s="216"/>
      <c r="AA167" s="216">
        <f>(SUM(G167:X167)+Y167+Z167)*D167</f>
        <v>0</v>
      </c>
      <c r="AB167" s="227">
        <f>(SUM(G167:W167)*F167)+((X167+Z167)*F167*1.2)+(Y167*F167*1.15)</f>
        <v>0</v>
      </c>
    </row>
    <row r="168" ht="15.75" customHeight="1">
      <c r="A168" t="s" s="189">
        <v>297</v>
      </c>
      <c r="B168" s="216"/>
      <c r="C168" t="s" s="191">
        <v>298</v>
      </c>
      <c r="D168" s="216">
        <v>2</v>
      </c>
      <c r="E168" s="357">
        <v>3.3</v>
      </c>
      <c r="F168" s="194">
        <v>135</v>
      </c>
      <c r="G168" s="216"/>
      <c r="H168" s="358"/>
      <c r="I168" s="197"/>
      <c r="J168" s="359"/>
      <c r="K168" s="360"/>
      <c r="L168" s="361"/>
      <c r="M168" s="362"/>
      <c r="N168" s="363"/>
      <c r="O168" s="364"/>
      <c r="P168" s="365"/>
      <c r="Q168" s="366"/>
      <c r="R168" s="378"/>
      <c r="S168" s="379"/>
      <c r="T168" s="376"/>
      <c r="U168" s="370"/>
      <c r="V168" s="371"/>
      <c r="W168" s="372"/>
      <c r="X168" s="216"/>
      <c r="Y168" s="216"/>
      <c r="Z168" s="216"/>
      <c r="AA168" s="216">
        <f>(SUM(G168:X168)+Y168+Z168)*D168</f>
        <v>0</v>
      </c>
      <c r="AB168" s="221">
        <f>(SUM(G168:W168)*F168)+((X168+Z168)*F168*1.2)+(Y168*F168*1.15)</f>
        <v>0</v>
      </c>
    </row>
    <row r="169" ht="15.75" customHeight="1">
      <c r="A169" t="s" s="189">
        <v>299</v>
      </c>
      <c r="B169" s="192"/>
      <c r="C169" t="s" s="191">
        <v>300</v>
      </c>
      <c r="D169" s="216">
        <v>2</v>
      </c>
      <c r="E169" s="357"/>
      <c r="F169" s="194">
        <v>135</v>
      </c>
      <c r="G169" s="216"/>
      <c r="H169" s="358"/>
      <c r="I169" s="197"/>
      <c r="J169" s="359"/>
      <c r="K169" s="360"/>
      <c r="L169" s="361"/>
      <c r="M169" s="362"/>
      <c r="N169" s="363"/>
      <c r="O169" s="364"/>
      <c r="P169" s="365"/>
      <c r="Q169" s="366"/>
      <c r="R169" s="378"/>
      <c r="S169" s="379"/>
      <c r="T169" s="376"/>
      <c r="U169" s="370"/>
      <c r="V169" s="371"/>
      <c r="W169" s="372"/>
      <c r="X169" s="216"/>
      <c r="Y169" s="216"/>
      <c r="Z169" s="216"/>
      <c r="AA169" s="216">
        <f>(SUM(G169:X169)+Y169+Z169)*D169</f>
        <v>0</v>
      </c>
      <c r="AB169" s="221">
        <f>(SUM(G169:W169)*F169)+((X169+Z169)*F169*1.2)+(Y169*F169*1.15)</f>
        <v>0</v>
      </c>
    </row>
    <row r="170" ht="15" customHeight="1">
      <c r="A170" t="s" s="189">
        <v>301</v>
      </c>
      <c r="B170" s="216"/>
      <c r="C170" t="s" s="191">
        <v>206</v>
      </c>
      <c r="D170" s="216">
        <v>2</v>
      </c>
      <c r="E170" s="357">
        <v>4.9</v>
      </c>
      <c r="F170" s="194">
        <v>95</v>
      </c>
      <c r="G170" s="216"/>
      <c r="H170" s="358"/>
      <c r="I170" s="197"/>
      <c r="J170" s="359"/>
      <c r="K170" s="360"/>
      <c r="L170" s="361"/>
      <c r="M170" s="362"/>
      <c r="N170" s="363"/>
      <c r="O170" s="364"/>
      <c r="P170" s="365"/>
      <c r="Q170" s="366"/>
      <c r="R170" s="378"/>
      <c r="S170" s="379"/>
      <c r="T170" s="376"/>
      <c r="U170" s="370"/>
      <c r="V170" s="371"/>
      <c r="W170" s="372"/>
      <c r="X170" s="216"/>
      <c r="Y170" s="216"/>
      <c r="Z170" s="216"/>
      <c r="AA170" s="216">
        <f>(SUM(G170:X170)+Y170+Z170)*D170</f>
        <v>0</v>
      </c>
      <c r="AB170" s="221">
        <f>(SUM(G170:W170)*F170)+((X170+Z170)*F170*1.2)+(Y170*F170*1.15)</f>
        <v>0</v>
      </c>
    </row>
    <row r="171" ht="15" customHeight="1">
      <c r="A171" t="s" s="189">
        <v>302</v>
      </c>
      <c r="B171" s="192"/>
      <c r="C171" t="s" s="191">
        <v>303</v>
      </c>
      <c r="D171" s="216">
        <v>4</v>
      </c>
      <c r="E171" s="357"/>
      <c r="F171" s="194">
        <v>135</v>
      </c>
      <c r="G171" s="216"/>
      <c r="H171" s="358"/>
      <c r="I171" s="197"/>
      <c r="J171" s="359"/>
      <c r="K171" s="360"/>
      <c r="L171" s="361"/>
      <c r="M171" s="362"/>
      <c r="N171" s="363"/>
      <c r="O171" s="364"/>
      <c r="P171" s="365"/>
      <c r="Q171" s="366"/>
      <c r="R171" s="378"/>
      <c r="S171" s="379"/>
      <c r="T171" s="376"/>
      <c r="U171" s="370"/>
      <c r="V171" s="371"/>
      <c r="W171" s="372"/>
      <c r="X171" s="216"/>
      <c r="Y171" s="216"/>
      <c r="Z171" s="216"/>
      <c r="AA171" s="216">
        <f>(SUM(G171:X171)+Y171+Z171)*D171</f>
        <v>0</v>
      </c>
      <c r="AB171" s="221">
        <f>(SUM(G171:W171)*F171)+((X171+Z171)*F171*1.2)+(Y171*F171*1.15)</f>
        <v>0</v>
      </c>
    </row>
    <row r="172" ht="18" customHeight="1">
      <c r="A172" t="s" s="189">
        <v>304</v>
      </c>
      <c r="B172" t="s" s="223">
        <v>43</v>
      </c>
      <c r="C172" t="s" s="191">
        <v>134</v>
      </c>
      <c r="D172" s="216">
        <v>5</v>
      </c>
      <c r="E172" s="216"/>
      <c r="F172" s="194">
        <v>174</v>
      </c>
      <c r="G172" s="216"/>
      <c r="H172" s="358"/>
      <c r="I172" s="197"/>
      <c r="J172" s="359"/>
      <c r="K172" s="360"/>
      <c r="L172" s="361"/>
      <c r="M172" s="362"/>
      <c r="N172" s="363"/>
      <c r="O172" s="364"/>
      <c r="P172" s="365"/>
      <c r="Q172" s="366"/>
      <c r="R172" s="378"/>
      <c r="S172" s="379"/>
      <c r="T172" s="376"/>
      <c r="U172" s="370"/>
      <c r="V172" s="371"/>
      <c r="W172" s="372"/>
      <c r="X172" s="216"/>
      <c r="Y172" s="216"/>
      <c r="Z172" s="216"/>
      <c r="AA172" s="216">
        <f>(SUM(G172:X172)+Y172+Z172)*D172</f>
        <v>0</v>
      </c>
      <c r="AB172" s="221">
        <f>(SUM(G172:W172)*F172)+((X172+Z172)*F172*1.2)+(Y172*F172*1.15)</f>
        <v>0</v>
      </c>
    </row>
    <row r="173" ht="15" customHeight="1">
      <c r="A173" t="s" s="189">
        <v>305</v>
      </c>
      <c r="B173" t="s" s="223">
        <v>43</v>
      </c>
      <c r="C173" t="s" s="191">
        <v>138</v>
      </c>
      <c r="D173" s="216">
        <v>5</v>
      </c>
      <c r="E173" s="216">
        <v>8.800000000000001</v>
      </c>
      <c r="F173" s="194">
        <v>120</v>
      </c>
      <c r="G173" s="216"/>
      <c r="H173" s="358"/>
      <c r="I173" s="197"/>
      <c r="J173" s="359"/>
      <c r="K173" s="360"/>
      <c r="L173" s="361"/>
      <c r="M173" s="362"/>
      <c r="N173" s="363"/>
      <c r="O173" s="364"/>
      <c r="P173" s="365"/>
      <c r="Q173" s="366"/>
      <c r="R173" s="378"/>
      <c r="S173" s="379"/>
      <c r="T173" s="376"/>
      <c r="U173" s="370"/>
      <c r="V173" s="371"/>
      <c r="W173" s="372"/>
      <c r="X173" s="216"/>
      <c r="Y173" s="216"/>
      <c r="Z173" s="216"/>
      <c r="AA173" s="216">
        <f>(SUM(G173:X173)+Y173+Z173)*D173</f>
        <v>0</v>
      </c>
      <c r="AB173" s="221">
        <f>(SUM(G173:W173)*F173)+((X173+Z173)*F173*1.2)+(Y173*F173*1.15)</f>
        <v>0</v>
      </c>
    </row>
    <row r="174" ht="15" customHeight="1">
      <c r="A174" t="s" s="189">
        <v>306</v>
      </c>
      <c r="B174" t="s" s="223">
        <v>43</v>
      </c>
      <c r="C174" t="s" s="191">
        <v>60</v>
      </c>
      <c r="D174" s="216">
        <v>5</v>
      </c>
      <c r="E174" s="216"/>
      <c r="F174" s="194">
        <v>94</v>
      </c>
      <c r="G174" s="216"/>
      <c r="H174" s="358"/>
      <c r="I174" s="197"/>
      <c r="J174" s="359"/>
      <c r="K174" s="360"/>
      <c r="L174" s="361"/>
      <c r="M174" s="362"/>
      <c r="N174" s="363"/>
      <c r="O174" s="364"/>
      <c r="P174" s="365"/>
      <c r="Q174" s="366"/>
      <c r="R174" s="378"/>
      <c r="S174" s="379"/>
      <c r="T174" s="376"/>
      <c r="U174" s="370"/>
      <c r="V174" s="371"/>
      <c r="W174" s="372"/>
      <c r="X174" s="216"/>
      <c r="Y174" s="216"/>
      <c r="Z174" s="216"/>
      <c r="AA174" s="216">
        <f>(SUM(G174:X174)+Y174+Z174)*D174</f>
        <v>0</v>
      </c>
      <c r="AB174" s="221">
        <f>(SUM(G174:W174)*F174)+((X174+Z174)*F174*1.2)+(Y174*F174*1.15)</f>
        <v>0</v>
      </c>
    </row>
    <row r="175" ht="15" customHeight="1">
      <c r="A175" t="s" s="189">
        <v>307</v>
      </c>
      <c r="B175" s="216"/>
      <c r="C175" t="s" s="191">
        <v>308</v>
      </c>
      <c r="D175" s="216">
        <v>4</v>
      </c>
      <c r="E175" s="357">
        <v>4.32</v>
      </c>
      <c r="F175" s="194">
        <v>135</v>
      </c>
      <c r="G175" s="216"/>
      <c r="H175" s="358"/>
      <c r="I175" s="197"/>
      <c r="J175" s="359"/>
      <c r="K175" s="360"/>
      <c r="L175" s="361"/>
      <c r="M175" s="362"/>
      <c r="N175" s="363"/>
      <c r="O175" s="364"/>
      <c r="P175" s="365"/>
      <c r="Q175" s="366"/>
      <c r="R175" s="378"/>
      <c r="S175" s="379"/>
      <c r="T175" s="376"/>
      <c r="U175" s="370"/>
      <c r="V175" s="371"/>
      <c r="W175" s="372"/>
      <c r="X175" s="216"/>
      <c r="Y175" s="216"/>
      <c r="Z175" s="216"/>
      <c r="AA175" s="216">
        <f>(SUM(G175:X175)+Y175+Z175)*D175</f>
        <v>0</v>
      </c>
      <c r="AB175" s="221">
        <f>(SUM(G175:W175)*F175)+((X175+Z175)*F175*1.2)+(Y175*F175*1.15)</f>
        <v>0</v>
      </c>
    </row>
    <row r="176" ht="15" customHeight="1">
      <c r="A176" t="s" s="189">
        <v>309</v>
      </c>
      <c r="B176" s="216"/>
      <c r="C176" t="s" s="191">
        <v>310</v>
      </c>
      <c r="D176" s="216">
        <v>9</v>
      </c>
      <c r="E176" s="357">
        <v>9.199999999999999</v>
      </c>
      <c r="F176" s="194">
        <v>189</v>
      </c>
      <c r="G176" s="216"/>
      <c r="H176" s="358"/>
      <c r="I176" s="197"/>
      <c r="J176" s="359"/>
      <c r="K176" s="360"/>
      <c r="L176" s="361"/>
      <c r="M176" s="362"/>
      <c r="N176" s="363"/>
      <c r="O176" s="364"/>
      <c r="P176" s="365"/>
      <c r="Q176" s="366"/>
      <c r="R176" s="378"/>
      <c r="S176" s="379"/>
      <c r="T176" s="376"/>
      <c r="U176" s="370"/>
      <c r="V176" s="371"/>
      <c r="W176" s="372"/>
      <c r="X176" s="216"/>
      <c r="Y176" s="216"/>
      <c r="Z176" s="216"/>
      <c r="AA176" s="216">
        <f>(SUM(G176:X176)+Y176+Z176)*D176</f>
        <v>0</v>
      </c>
      <c r="AB176" s="221">
        <f>(SUM(G176:W176)*F176)+((X176+Z176)*F176*1.2)+(Y176*F176*1.15)</f>
        <v>0</v>
      </c>
    </row>
    <row r="177" ht="15.75" customHeight="1">
      <c r="A177" t="s" s="189">
        <v>311</v>
      </c>
      <c r="B177" s="192"/>
      <c r="C177" t="s" s="191">
        <v>312</v>
      </c>
      <c r="D177" s="216">
        <v>8</v>
      </c>
      <c r="E177" s="357">
        <v>11.5</v>
      </c>
      <c r="F177" s="194">
        <v>201</v>
      </c>
      <c r="G177" s="216"/>
      <c r="H177" s="358"/>
      <c r="I177" s="197"/>
      <c r="J177" s="359"/>
      <c r="K177" s="360"/>
      <c r="L177" s="361"/>
      <c r="M177" s="362"/>
      <c r="N177" s="363"/>
      <c r="O177" s="364"/>
      <c r="P177" s="365"/>
      <c r="Q177" s="366"/>
      <c r="R177" s="378"/>
      <c r="S177" s="379"/>
      <c r="T177" s="376"/>
      <c r="U177" s="370"/>
      <c r="V177" s="371"/>
      <c r="W177" s="372"/>
      <c r="X177" s="216"/>
      <c r="Y177" s="216"/>
      <c r="Z177" s="216"/>
      <c r="AA177" s="216">
        <f>(SUM(G177:X177)+Y177+Z177)*D177</f>
        <v>0</v>
      </c>
      <c r="AB177" s="221">
        <f>(SUM(G177:W177)*F177)+((X177+Z177)*F177*1.2)+(Y177*F177*1.15)</f>
        <v>0</v>
      </c>
    </row>
    <row r="178" ht="15" customHeight="1" hidden="1">
      <c r="A178" t="s" s="222">
        <v>313</v>
      </c>
      <c r="B178" t="s" s="223">
        <v>57</v>
      </c>
      <c r="C178" t="s" s="222">
        <v>134</v>
      </c>
      <c r="D178" s="216">
        <v>5</v>
      </c>
      <c r="E178" s="357"/>
      <c r="F178" s="194"/>
      <c r="G178" s="216"/>
      <c r="H178" s="358"/>
      <c r="I178" s="197"/>
      <c r="J178" s="359"/>
      <c r="K178" s="360"/>
      <c r="L178" s="361"/>
      <c r="M178" s="362"/>
      <c r="N178" s="363"/>
      <c r="O178" s="364"/>
      <c r="P178" s="365"/>
      <c r="Q178" s="366"/>
      <c r="R178" s="374"/>
      <c r="S178" s="375"/>
      <c r="T178" s="376"/>
      <c r="U178" s="370"/>
      <c r="V178" s="371"/>
      <c r="W178" s="372"/>
      <c r="X178" s="216"/>
      <c r="Y178" s="216"/>
      <c r="Z178" s="216"/>
      <c r="AA178" s="216">
        <f>(SUM(G178:X178)+Y178+Z178)*D178</f>
        <v>0</v>
      </c>
      <c r="AB178" s="227">
        <f>(SUM(G178:W178)*F178)+((X178+Z178)*F178*1.2)+(Y178*F178*1.15)</f>
        <v>0</v>
      </c>
    </row>
    <row r="179" ht="15.75" customHeight="1">
      <c r="A179" t="s" s="189">
        <v>314</v>
      </c>
      <c r="B179" s="216"/>
      <c r="C179" t="s" s="191">
        <v>315</v>
      </c>
      <c r="D179" s="216">
        <v>24</v>
      </c>
      <c r="E179" s="357">
        <v>2.32</v>
      </c>
      <c r="F179" s="194">
        <v>67</v>
      </c>
      <c r="G179" s="216"/>
      <c r="H179" s="358"/>
      <c r="I179" s="197"/>
      <c r="J179" s="359"/>
      <c r="K179" s="360"/>
      <c r="L179" s="361"/>
      <c r="M179" s="362"/>
      <c r="N179" s="460"/>
      <c r="O179" s="364"/>
      <c r="P179" s="365"/>
      <c r="Q179" s="366"/>
      <c r="R179" s="378"/>
      <c r="S179" s="379"/>
      <c r="T179" s="376"/>
      <c r="U179" s="370"/>
      <c r="V179" s="371"/>
      <c r="W179" s="372"/>
      <c r="X179" s="216"/>
      <c r="Y179" s="216"/>
      <c r="Z179" s="216"/>
      <c r="AA179" s="216">
        <f>(SUM(G179:X179)+Y179+Z179)*D179</f>
        <v>0</v>
      </c>
      <c r="AB179" s="221">
        <f>(SUM(G179:W179)*F179)+((X179+Z179)*F179*1.2)+(Y179*F179*1.15)</f>
        <v>0</v>
      </c>
    </row>
    <row r="180" ht="15.75" customHeight="1">
      <c r="A180" t="s" s="189">
        <v>316</v>
      </c>
      <c r="B180" t="s" s="223">
        <v>43</v>
      </c>
      <c r="C180" t="s" s="191">
        <v>179</v>
      </c>
      <c r="D180" s="216">
        <v>20</v>
      </c>
      <c r="E180" s="216">
        <v>2.5</v>
      </c>
      <c r="F180" s="194">
        <v>70</v>
      </c>
      <c r="G180" s="216"/>
      <c r="H180" s="358"/>
      <c r="I180" s="197"/>
      <c r="J180" s="359"/>
      <c r="K180" s="360"/>
      <c r="L180" s="361"/>
      <c r="M180" s="362"/>
      <c r="N180" s="363"/>
      <c r="O180" s="364"/>
      <c r="P180" s="365"/>
      <c r="Q180" s="366"/>
      <c r="R180" s="378"/>
      <c r="S180" s="379"/>
      <c r="T180" s="376"/>
      <c r="U180" s="370"/>
      <c r="V180" s="371"/>
      <c r="W180" s="372"/>
      <c r="X180" s="216"/>
      <c r="Y180" s="216"/>
      <c r="Z180" s="216"/>
      <c r="AA180" s="216">
        <f>(SUM(G180:X180)+Y180+Z180)*D180</f>
        <v>0</v>
      </c>
      <c r="AB180" s="221">
        <f>(SUM(G180:W180)*F180)+((X180+Z180)*F180*1.2)+(Y180*F180*1.15)</f>
        <v>0</v>
      </c>
    </row>
    <row r="181" ht="15" customHeight="1">
      <c r="A181" t="s" s="189">
        <v>317</v>
      </c>
      <c r="B181" s="216"/>
      <c r="C181" t="s" s="191">
        <v>68</v>
      </c>
      <c r="D181" s="216">
        <v>24</v>
      </c>
      <c r="E181" s="357">
        <v>1.3</v>
      </c>
      <c r="F181" s="194">
        <v>56</v>
      </c>
      <c r="G181" s="216"/>
      <c r="H181" s="358"/>
      <c r="I181" s="197"/>
      <c r="J181" s="359"/>
      <c r="K181" s="360"/>
      <c r="L181" s="361"/>
      <c r="M181" s="362"/>
      <c r="N181" s="363"/>
      <c r="O181" s="364"/>
      <c r="P181" s="365"/>
      <c r="Q181" s="366"/>
      <c r="R181" s="378"/>
      <c r="S181" s="379"/>
      <c r="T181" s="376"/>
      <c r="U181" s="370"/>
      <c r="V181" s="371"/>
      <c r="W181" s="372"/>
      <c r="X181" s="216"/>
      <c r="Y181" s="216"/>
      <c r="Z181" s="216"/>
      <c r="AA181" s="216">
        <f>(SUM(G181:X181)+Y181+Z181)*D181</f>
        <v>0</v>
      </c>
      <c r="AB181" s="221">
        <f>(SUM(G181:W181)*F181)+((X181+Z181)*F181*1.2)+(Y181*F181*1.15)</f>
        <v>0</v>
      </c>
    </row>
    <row r="182" ht="15" customHeight="1">
      <c r="A182" t="s" s="189">
        <v>318</v>
      </c>
      <c r="B182" s="216"/>
      <c r="C182" t="s" s="191">
        <v>319</v>
      </c>
      <c r="D182" s="216">
        <v>24</v>
      </c>
      <c r="E182" s="357">
        <v>1.9</v>
      </c>
      <c r="F182" s="194">
        <v>67</v>
      </c>
      <c r="G182" s="216"/>
      <c r="H182" s="358"/>
      <c r="I182" s="197"/>
      <c r="J182" s="359"/>
      <c r="K182" s="360"/>
      <c r="L182" s="361"/>
      <c r="M182" s="362"/>
      <c r="N182" s="363"/>
      <c r="O182" s="364"/>
      <c r="P182" s="365"/>
      <c r="Q182" s="366"/>
      <c r="R182" s="378"/>
      <c r="S182" s="379"/>
      <c r="T182" s="376"/>
      <c r="U182" s="370"/>
      <c r="V182" s="371"/>
      <c r="W182" s="372"/>
      <c r="X182" s="216"/>
      <c r="Y182" s="216"/>
      <c r="Z182" s="216"/>
      <c r="AA182" s="216">
        <f>(SUM(G182:X182)+Y182+Z182)*D182</f>
        <v>0</v>
      </c>
      <c r="AB182" s="221">
        <f>(SUM(G182:W182)*F182)+((X182+Z182)*F182*1.2)+(Y182*F182*1.15)</f>
        <v>0</v>
      </c>
    </row>
    <row r="183" ht="15" customHeight="1">
      <c r="A183" t="s" s="189">
        <v>320</v>
      </c>
      <c r="B183" s="216"/>
      <c r="C183" t="s" s="191">
        <v>321</v>
      </c>
      <c r="D183" s="216">
        <v>30</v>
      </c>
      <c r="E183" s="357">
        <v>1.32</v>
      </c>
      <c r="F183" s="194">
        <v>54</v>
      </c>
      <c r="G183" s="216"/>
      <c r="H183" s="358"/>
      <c r="I183" s="197"/>
      <c r="J183" s="359"/>
      <c r="K183" s="360"/>
      <c r="L183" s="361"/>
      <c r="M183" s="362"/>
      <c r="N183" s="363"/>
      <c r="O183" s="364"/>
      <c r="P183" s="365"/>
      <c r="Q183" s="366"/>
      <c r="R183" s="378"/>
      <c r="S183" s="379"/>
      <c r="T183" s="376"/>
      <c r="U183" s="370"/>
      <c r="V183" s="371"/>
      <c r="W183" s="372"/>
      <c r="X183" s="216"/>
      <c r="Y183" s="216"/>
      <c r="Z183" s="216"/>
      <c r="AA183" s="216">
        <f>(SUM(G183:X183)+Y183+Z183)*D183</f>
        <v>0</v>
      </c>
      <c r="AB183" s="221">
        <f>(SUM(G183:W183)*F183)+((X183+Z183)*F183*1.2)+(Y183*F183*1.15)</f>
        <v>0</v>
      </c>
    </row>
    <row r="184" ht="15.75" customHeight="1">
      <c r="A184" t="s" s="228">
        <v>322</v>
      </c>
      <c r="B184" s="229"/>
      <c r="C184" t="s" s="230">
        <v>323</v>
      </c>
      <c r="D184" s="229">
        <v>30</v>
      </c>
      <c r="E184" s="306">
        <v>1.3</v>
      </c>
      <c r="F184" s="233">
        <v>54</v>
      </c>
      <c r="G184" s="229"/>
      <c r="H184" s="307"/>
      <c r="I184" s="236"/>
      <c r="J184" s="308"/>
      <c r="K184" s="309"/>
      <c r="L184" s="310"/>
      <c r="M184" s="311"/>
      <c r="N184" s="312"/>
      <c r="O184" s="313"/>
      <c r="P184" s="314"/>
      <c r="Q184" s="315"/>
      <c r="R184" s="435"/>
      <c r="S184" s="436"/>
      <c r="T184" s="437"/>
      <c r="U184" s="319"/>
      <c r="V184" s="320"/>
      <c r="W184" s="321"/>
      <c r="X184" s="229"/>
      <c r="Y184" s="229"/>
      <c r="Z184" s="229"/>
      <c r="AA184" s="229">
        <f>(SUM(G184:X184)+Y184+Z184)*D184</f>
        <v>0</v>
      </c>
      <c r="AB184" s="251">
        <f>(SUM(G184:W184)*F184)+((X184+Z184)*F184*1.2)+(Y184*F184*1.15)</f>
        <v>0</v>
      </c>
    </row>
    <row r="185" ht="15" customHeight="1" hidden="1">
      <c r="A185" s="324"/>
      <c r="B185" s="324"/>
      <c r="C185" s="324"/>
      <c r="D185" s="324"/>
      <c r="E185" s="325"/>
      <c r="F185" s="326"/>
      <c r="G185" s="324"/>
      <c r="H185" s="327"/>
      <c r="I185" s="328"/>
      <c r="J185" s="329"/>
      <c r="K185" s="330"/>
      <c r="L185" s="331"/>
      <c r="M185" s="332"/>
      <c r="N185" s="333"/>
      <c r="O185" s="334"/>
      <c r="P185" s="335"/>
      <c r="Q185" s="336"/>
      <c r="R185" s="337"/>
      <c r="S185" s="338"/>
      <c r="T185" s="339"/>
      <c r="U185" s="340"/>
      <c r="V185" s="341"/>
      <c r="W185" s="342"/>
      <c r="X185" s="324"/>
      <c r="Y185" s="324"/>
      <c r="Z185" s="324"/>
      <c r="AA185" s="324">
        <f>(SUM(G185:X185)+Y185+Z185)*D185</f>
        <v>0</v>
      </c>
      <c r="AB185" s="343">
        <f>(SUM(G185:W185)*F185)+((X185+Z185)*F185*1.2)+(Y185*F185*1.15)</f>
        <v>0</v>
      </c>
    </row>
    <row r="186" ht="15" customHeight="1" hidden="1">
      <c r="A186" s="324"/>
      <c r="B186" s="324"/>
      <c r="C186" s="324"/>
      <c r="D186" s="324"/>
      <c r="E186" s="325"/>
      <c r="F186" s="326"/>
      <c r="G186" s="324"/>
      <c r="H186" s="327"/>
      <c r="I186" s="328"/>
      <c r="J186" s="329"/>
      <c r="K186" s="330"/>
      <c r="L186" s="331"/>
      <c r="M186" s="332"/>
      <c r="N186" s="333"/>
      <c r="O186" s="334"/>
      <c r="P186" s="335"/>
      <c r="Q186" s="336"/>
      <c r="R186" s="337"/>
      <c r="S186" s="338"/>
      <c r="T186" s="339"/>
      <c r="U186" s="340"/>
      <c r="V186" s="341"/>
      <c r="W186" s="342"/>
      <c r="X186" s="324"/>
      <c r="Y186" s="324"/>
      <c r="Z186" s="324"/>
      <c r="AA186" s="324">
        <f>(SUM(G186:X186)+Y186+Z186)*D186</f>
        <v>0</v>
      </c>
      <c r="AB186" s="343">
        <f>(SUM(G186:W186)*F186)+((X186+Z186)*F186*1.2)+(Y186*F186*1.15)</f>
        <v>0</v>
      </c>
    </row>
    <row r="187" ht="15.75" customHeight="1">
      <c r="A187" s="461"/>
      <c r="B187" s="461"/>
      <c r="C187" s="462"/>
      <c r="D187" s="461"/>
      <c r="E187" s="254"/>
      <c r="F187" s="461"/>
      <c r="G187" s="461"/>
      <c r="H187" s="461"/>
      <c r="I187" s="461"/>
      <c r="J187" s="461"/>
      <c r="K187" s="461"/>
      <c r="L187" s="461"/>
      <c r="M187" s="461"/>
      <c r="N187" s="461"/>
      <c r="O187" s="461"/>
      <c r="P187" s="461"/>
      <c r="Q187" s="256"/>
      <c r="R187" s="461"/>
      <c r="S187" s="256"/>
      <c r="T187" s="461"/>
      <c r="U187" s="461"/>
      <c r="V187" s="461"/>
      <c r="W187" s="461"/>
      <c r="X187" s="461"/>
      <c r="Y187" s="461"/>
      <c r="Z187" s="461"/>
      <c r="AA187" s="252">
        <f>SUM(AA145:AA186)</f>
        <v>0</v>
      </c>
      <c r="AB187" s="257">
        <f>SUM(AB145:AB186)</f>
        <v>0</v>
      </c>
    </row>
    <row r="188" ht="21.3" customHeight="1">
      <c r="A188" t="s" s="258">
        <v>324</v>
      </c>
      <c r="B188" s="259"/>
      <c r="C188" s="260"/>
      <c r="D188" s="259"/>
      <c r="E188" s="346"/>
      <c r="F188" s="259"/>
      <c r="G188" s="259"/>
      <c r="H188" s="259"/>
      <c r="I188" s="259"/>
      <c r="J188" s="259"/>
      <c r="K188" s="259"/>
      <c r="L188" s="259"/>
      <c r="M188" s="259"/>
      <c r="N188" s="259"/>
      <c r="O188" s="259"/>
      <c r="P188" s="259"/>
      <c r="Q188" s="263"/>
      <c r="R188" s="259"/>
      <c r="S188" s="263"/>
      <c r="T188" s="259"/>
      <c r="U188" s="259"/>
      <c r="V188" s="259"/>
      <c r="W188" s="259"/>
      <c r="X188" s="259"/>
      <c r="Y188" s="259"/>
      <c r="Z188" s="259"/>
      <c r="AA188" s="259"/>
      <c r="AB188" s="259"/>
    </row>
    <row r="189" ht="15" customHeight="1">
      <c r="A189" t="s" s="164">
        <v>325</v>
      </c>
      <c r="B189" s="289"/>
      <c r="C189" t="s" s="166">
        <v>239</v>
      </c>
      <c r="D189" s="187">
        <v>10</v>
      </c>
      <c r="E189" s="290"/>
      <c r="F189" s="169">
        <v>108</v>
      </c>
      <c r="G189" s="187"/>
      <c r="H189" s="291"/>
      <c r="I189" s="172"/>
      <c r="J189" s="292"/>
      <c r="K189" s="293"/>
      <c r="L189" s="294"/>
      <c r="M189" s="295"/>
      <c r="N189" s="296"/>
      <c r="O189" s="297"/>
      <c r="P189" s="298"/>
      <c r="Q189" s="299"/>
      <c r="R189" s="431"/>
      <c r="S189" s="432"/>
      <c r="T189" s="433"/>
      <c r="U189" s="351"/>
      <c r="V189" s="352"/>
      <c r="W189" s="353"/>
      <c r="X189" s="354"/>
      <c r="Y189" s="355"/>
      <c r="Z189" s="356"/>
      <c r="AA189" s="463">
        <f>(SUM(G189:X189)+Y189+Z189)*D189</f>
        <v>0</v>
      </c>
      <c r="AB189" s="439">
        <f>(SUM(G189:W189)*F189)+((X189+Z189)*F189*1.2)+(Y189*F189*1.15)</f>
        <v>0</v>
      </c>
    </row>
    <row r="190" ht="15" customHeight="1">
      <c r="A190" t="s" s="189">
        <v>326</v>
      </c>
      <c r="B190" s="192"/>
      <c r="C190" t="s" s="191">
        <v>164</v>
      </c>
      <c r="D190" s="216">
        <v>10</v>
      </c>
      <c r="E190" s="357">
        <v>3</v>
      </c>
      <c r="F190" s="194">
        <v>84</v>
      </c>
      <c r="G190" s="216"/>
      <c r="H190" s="358"/>
      <c r="I190" s="197"/>
      <c r="J190" s="359"/>
      <c r="K190" s="360"/>
      <c r="L190" s="361"/>
      <c r="M190" s="362"/>
      <c r="N190" s="363"/>
      <c r="O190" s="364"/>
      <c r="P190" s="365"/>
      <c r="Q190" s="366"/>
      <c r="R190" s="378"/>
      <c r="S190" s="379"/>
      <c r="T190" s="376"/>
      <c r="U190" s="370"/>
      <c r="V190" s="371"/>
      <c r="W190" s="372"/>
      <c r="X190" s="216"/>
      <c r="Y190" s="216"/>
      <c r="Z190" s="216"/>
      <c r="AA190" s="216">
        <f>(SUM(G190:X190)+Y190+Z190)*D190</f>
        <v>0</v>
      </c>
      <c r="AB190" s="221">
        <f>(SUM(G190:W190)*F190)+((X190+Z190)*F190*1.2)+(Y190*F190*1.15)</f>
        <v>0</v>
      </c>
    </row>
    <row r="191" ht="15" customHeight="1">
      <c r="A191" t="s" s="189">
        <v>327</v>
      </c>
      <c r="B191" s="192"/>
      <c r="C191" t="s" s="191">
        <v>328</v>
      </c>
      <c r="D191" s="216">
        <v>18</v>
      </c>
      <c r="E191" s="357">
        <v>2.4</v>
      </c>
      <c r="F191" s="194">
        <v>67</v>
      </c>
      <c r="G191" s="216"/>
      <c r="H191" s="358"/>
      <c r="I191" s="197"/>
      <c r="J191" s="359"/>
      <c r="K191" s="360"/>
      <c r="L191" s="361"/>
      <c r="M191" s="362"/>
      <c r="N191" s="363"/>
      <c r="O191" s="364"/>
      <c r="P191" s="365"/>
      <c r="Q191" s="366"/>
      <c r="R191" s="378"/>
      <c r="S191" s="379"/>
      <c r="T191" s="376"/>
      <c r="U191" s="370"/>
      <c r="V191" s="371"/>
      <c r="W191" s="372"/>
      <c r="X191" s="216"/>
      <c r="Y191" s="216"/>
      <c r="Z191" s="216"/>
      <c r="AA191" s="216">
        <f>(SUM(G191:X191)+Y191+Z191)*D191</f>
        <v>0</v>
      </c>
      <c r="AB191" s="221">
        <f>(SUM(G191:W191)*F191)+((X191+Z191)*F191*1.2)+(Y191*F191*1.15)</f>
        <v>0</v>
      </c>
    </row>
    <row r="192" ht="15" customHeight="1">
      <c r="A192" t="s" s="189">
        <v>329</v>
      </c>
      <c r="B192" s="192"/>
      <c r="C192" t="s" s="191">
        <v>330</v>
      </c>
      <c r="D192" s="216">
        <v>5</v>
      </c>
      <c r="E192" s="357">
        <v>4.9</v>
      </c>
      <c r="F192" s="194">
        <v>108</v>
      </c>
      <c r="G192" s="216"/>
      <c r="H192" s="358"/>
      <c r="I192" s="197"/>
      <c r="J192" s="359"/>
      <c r="K192" s="360"/>
      <c r="L192" s="361"/>
      <c r="M192" s="362"/>
      <c r="N192" s="363"/>
      <c r="O192" s="364"/>
      <c r="P192" s="365"/>
      <c r="Q192" s="366"/>
      <c r="R192" s="378"/>
      <c r="S192" s="379"/>
      <c r="T192" s="376"/>
      <c r="U192" s="370"/>
      <c r="V192" s="371"/>
      <c r="W192" s="372"/>
      <c r="X192" s="216"/>
      <c r="Y192" s="216"/>
      <c r="Z192" s="216"/>
      <c r="AA192" s="216">
        <f>(SUM(G192:X192)+Y192+Z192)*D192</f>
        <v>0</v>
      </c>
      <c r="AB192" s="221">
        <f>(SUM(G192:W192)*F192)+((X192+Z192)*F192*1.2)+(Y192*F192*1.15)</f>
        <v>0</v>
      </c>
    </row>
    <row r="193" ht="15" customHeight="1">
      <c r="A193" t="s" s="189">
        <v>331</v>
      </c>
      <c r="B193" s="192"/>
      <c r="C193" t="s" s="191">
        <v>246</v>
      </c>
      <c r="D193" s="216">
        <v>16</v>
      </c>
      <c r="E193" s="357">
        <v>3</v>
      </c>
      <c r="F193" s="194">
        <v>92</v>
      </c>
      <c r="G193" s="216"/>
      <c r="H193" s="358"/>
      <c r="I193" s="197"/>
      <c r="J193" s="359"/>
      <c r="K193" s="360"/>
      <c r="L193" s="361"/>
      <c r="M193" s="362"/>
      <c r="N193" s="363"/>
      <c r="O193" s="364"/>
      <c r="P193" s="365"/>
      <c r="Q193" s="366"/>
      <c r="R193" s="378"/>
      <c r="S193" s="379"/>
      <c r="T193" s="376"/>
      <c r="U193" s="370"/>
      <c r="V193" s="371"/>
      <c r="W193" s="372"/>
      <c r="X193" s="216"/>
      <c r="Y193" s="216"/>
      <c r="Z193" s="216"/>
      <c r="AA193" s="216">
        <f>(SUM(G193:X193)+Y193+Z193)*D193</f>
        <v>0</v>
      </c>
      <c r="AB193" s="221">
        <f>(SUM(G193:W193)*F193)+((X193+Z193)*F193*1.2)+(Y193*F193*1.15)</f>
        <v>0</v>
      </c>
    </row>
    <row r="194" ht="15" customHeight="1">
      <c r="A194" t="s" s="189">
        <v>332</v>
      </c>
      <c r="B194" s="192"/>
      <c r="C194" t="s" s="191">
        <v>333</v>
      </c>
      <c r="D194" s="216">
        <v>14</v>
      </c>
      <c r="E194" s="357"/>
      <c r="F194" s="194">
        <v>101</v>
      </c>
      <c r="G194" s="216"/>
      <c r="H194" s="358"/>
      <c r="I194" s="197"/>
      <c r="J194" s="359"/>
      <c r="K194" s="360"/>
      <c r="L194" s="361"/>
      <c r="M194" s="362"/>
      <c r="N194" s="363"/>
      <c r="O194" s="364"/>
      <c r="P194" s="365"/>
      <c r="Q194" s="366"/>
      <c r="R194" s="378"/>
      <c r="S194" s="379"/>
      <c r="T194" s="376"/>
      <c r="U194" s="370"/>
      <c r="V194" s="371"/>
      <c r="W194" s="372"/>
      <c r="X194" s="216"/>
      <c r="Y194" s="216"/>
      <c r="Z194" s="216"/>
      <c r="AA194" s="216">
        <f>(SUM(G194:X194)+Y194+Z194)*D194</f>
        <v>0</v>
      </c>
      <c r="AB194" s="221">
        <f>(SUM(G194:W194)*F194)+((X194+Z194)*F194*1.2)+(Y194*F194*1.15)</f>
        <v>0</v>
      </c>
    </row>
    <row r="195" ht="15" customHeight="1">
      <c r="A195" t="s" s="189">
        <v>334</v>
      </c>
      <c r="B195" s="192"/>
      <c r="C195" t="s" s="191">
        <v>335</v>
      </c>
      <c r="D195" s="216">
        <v>12</v>
      </c>
      <c r="E195" s="357">
        <v>12</v>
      </c>
      <c r="F195" s="194">
        <v>210</v>
      </c>
      <c r="G195" s="216"/>
      <c r="H195" s="358"/>
      <c r="I195" s="197"/>
      <c r="J195" s="359"/>
      <c r="K195" s="360"/>
      <c r="L195" s="361"/>
      <c r="M195" s="362"/>
      <c r="N195" s="363"/>
      <c r="O195" s="364"/>
      <c r="P195" s="365"/>
      <c r="Q195" s="366"/>
      <c r="R195" s="378"/>
      <c r="S195" s="379"/>
      <c r="T195" s="376"/>
      <c r="U195" s="370"/>
      <c r="V195" s="371"/>
      <c r="W195" s="372"/>
      <c r="X195" s="216"/>
      <c r="Y195" s="216"/>
      <c r="Z195" s="216"/>
      <c r="AA195" s="216">
        <f>(SUM(G195:X195)+Y195+Z195)*D195</f>
        <v>0</v>
      </c>
      <c r="AB195" s="221">
        <f>(SUM(G195:W195)*F195)+((X195+Z195)*F195*1.2)+(Y195*F195*1.15)</f>
        <v>0</v>
      </c>
    </row>
    <row r="196" ht="15" customHeight="1">
      <c r="A196" t="s" s="189">
        <v>336</v>
      </c>
      <c r="B196" s="192"/>
      <c r="C196" t="s" s="191">
        <v>337</v>
      </c>
      <c r="D196" s="216">
        <v>27</v>
      </c>
      <c r="E196" s="357"/>
      <c r="F196" s="194">
        <v>47</v>
      </c>
      <c r="G196" s="216"/>
      <c r="H196" s="358"/>
      <c r="I196" s="197"/>
      <c r="J196" s="359"/>
      <c r="K196" s="360"/>
      <c r="L196" s="361"/>
      <c r="M196" s="362"/>
      <c r="N196" s="363"/>
      <c r="O196" s="364"/>
      <c r="P196" s="365"/>
      <c r="Q196" s="366"/>
      <c r="R196" s="378"/>
      <c r="S196" s="379"/>
      <c r="T196" s="376"/>
      <c r="U196" s="370"/>
      <c r="V196" s="371"/>
      <c r="W196" s="372"/>
      <c r="X196" s="216"/>
      <c r="Y196" s="216"/>
      <c r="Z196" s="216"/>
      <c r="AA196" s="216">
        <f>(SUM(G196:X196)+Y196+Z196)*D196</f>
        <v>0</v>
      </c>
      <c r="AB196" s="221">
        <f>(SUM(G196:W196)*F196)+((X196+Z196)*F196*1.2)+(Y196*F196*1.15)</f>
        <v>0</v>
      </c>
    </row>
    <row r="197" ht="15" customHeight="1">
      <c r="A197" t="s" s="189">
        <v>338</v>
      </c>
      <c r="B197" s="192"/>
      <c r="C197" t="s" s="191">
        <v>339</v>
      </c>
      <c r="D197" s="216">
        <v>30</v>
      </c>
      <c r="E197" s="357"/>
      <c r="F197" s="194">
        <v>52</v>
      </c>
      <c r="G197" s="216"/>
      <c r="H197" s="358"/>
      <c r="I197" s="197"/>
      <c r="J197" s="359"/>
      <c r="K197" s="360"/>
      <c r="L197" s="361"/>
      <c r="M197" s="362"/>
      <c r="N197" s="363"/>
      <c r="O197" s="364"/>
      <c r="P197" s="365"/>
      <c r="Q197" s="366"/>
      <c r="R197" s="378"/>
      <c r="S197" s="379"/>
      <c r="T197" s="376"/>
      <c r="U197" s="370"/>
      <c r="V197" s="371"/>
      <c r="W197" s="372"/>
      <c r="X197" s="216"/>
      <c r="Y197" s="216"/>
      <c r="Z197" s="216"/>
      <c r="AA197" s="216">
        <f>(SUM(G197:X197)+Y197+Z197)*D197</f>
        <v>0</v>
      </c>
      <c r="AB197" s="221">
        <f>(SUM(G197:W197)*F197)+((X197+Z197)*F197*1.2)+(Y197*F197*1.15)</f>
        <v>0</v>
      </c>
    </row>
    <row r="198" ht="15" customHeight="1">
      <c r="A198" t="s" s="189">
        <v>340</v>
      </c>
      <c r="B198" s="192"/>
      <c r="C198" t="s" s="191">
        <v>128</v>
      </c>
      <c r="D198" s="216">
        <v>5</v>
      </c>
      <c r="E198" s="357">
        <v>9</v>
      </c>
      <c r="F198" s="194">
        <v>135</v>
      </c>
      <c r="G198" s="216"/>
      <c r="H198" s="358"/>
      <c r="I198" s="197"/>
      <c r="J198" s="359"/>
      <c r="K198" s="360"/>
      <c r="L198" s="361"/>
      <c r="M198" s="362"/>
      <c r="N198" s="363"/>
      <c r="O198" s="364"/>
      <c r="P198" s="365"/>
      <c r="Q198" s="366"/>
      <c r="R198" s="378"/>
      <c r="S198" s="379"/>
      <c r="T198" s="376"/>
      <c r="U198" s="370"/>
      <c r="V198" s="371"/>
      <c r="W198" s="372"/>
      <c r="X198" s="216"/>
      <c r="Y198" s="216"/>
      <c r="Z198" s="216"/>
      <c r="AA198" s="216">
        <f>(SUM(G198:X198)+Y198+Z198)*D198</f>
        <v>0</v>
      </c>
      <c r="AB198" s="221">
        <f>(SUM(G198:W198)*F198)+((X198+Z198)*F198*1.2)+(Y198*F198*1.15)</f>
        <v>0</v>
      </c>
    </row>
    <row r="199" ht="15" customHeight="1">
      <c r="A199" t="s" s="189">
        <v>341</v>
      </c>
      <c r="B199" s="192"/>
      <c r="C199" t="s" s="191">
        <v>342</v>
      </c>
      <c r="D199" s="216">
        <v>12</v>
      </c>
      <c r="E199" s="357">
        <v>4.9</v>
      </c>
      <c r="F199" s="194">
        <v>121</v>
      </c>
      <c r="G199" s="216"/>
      <c r="H199" s="358"/>
      <c r="I199" s="197"/>
      <c r="J199" s="359"/>
      <c r="K199" s="360"/>
      <c r="L199" s="361"/>
      <c r="M199" s="362"/>
      <c r="N199" s="363"/>
      <c r="O199" s="364"/>
      <c r="P199" s="365"/>
      <c r="Q199" s="366"/>
      <c r="R199" s="378"/>
      <c r="S199" s="379"/>
      <c r="T199" s="376"/>
      <c r="U199" s="370"/>
      <c r="V199" s="371"/>
      <c r="W199" s="372"/>
      <c r="X199" s="216"/>
      <c r="Y199" s="216"/>
      <c r="Z199" s="216"/>
      <c r="AA199" s="216">
        <f>(SUM(G199:X199)+Y199+Z199)*D199</f>
        <v>0</v>
      </c>
      <c r="AB199" s="221">
        <f>(SUM(G199:W199)*F199)+((X199+Z199)*F199*1.2)+(Y199*F199*1.15)</f>
        <v>0</v>
      </c>
    </row>
    <row r="200" ht="15.75" customHeight="1">
      <c r="A200" t="s" s="228">
        <v>343</v>
      </c>
      <c r="B200" s="231"/>
      <c r="C200" t="s" s="230">
        <v>68</v>
      </c>
      <c r="D200" s="229">
        <v>20</v>
      </c>
      <c r="E200" s="306">
        <v>2.1</v>
      </c>
      <c r="F200" s="233">
        <v>54</v>
      </c>
      <c r="G200" s="229"/>
      <c r="H200" s="307"/>
      <c r="I200" s="236"/>
      <c r="J200" s="308"/>
      <c r="K200" s="309"/>
      <c r="L200" s="310"/>
      <c r="M200" s="311"/>
      <c r="N200" s="312"/>
      <c r="O200" s="313"/>
      <c r="P200" s="314"/>
      <c r="Q200" s="315"/>
      <c r="R200" s="435"/>
      <c r="S200" s="436"/>
      <c r="T200" s="437"/>
      <c r="U200" s="319"/>
      <c r="V200" s="320"/>
      <c r="W200" s="321"/>
      <c r="X200" s="229"/>
      <c r="Y200" s="229"/>
      <c r="Z200" s="229"/>
      <c r="AA200" s="229">
        <f>(SUM(G200:X200)+Y200+Z200)*D200</f>
        <v>0</v>
      </c>
      <c r="AB200" s="251">
        <f>(SUM(G200:W200)*F200)+((X200+Z200)*F200*1.2)+(Y200*F200*1.15)</f>
        <v>0</v>
      </c>
    </row>
    <row r="201" ht="15" customHeight="1" hidden="1">
      <c r="A201" s="324"/>
      <c r="B201" s="323"/>
      <c r="C201" s="324"/>
      <c r="D201" s="324"/>
      <c r="E201" s="325"/>
      <c r="F201" s="326"/>
      <c r="G201" s="324"/>
      <c r="H201" s="327"/>
      <c r="I201" s="328"/>
      <c r="J201" s="329"/>
      <c r="K201" s="330"/>
      <c r="L201" s="331"/>
      <c r="M201" s="332"/>
      <c r="N201" s="333"/>
      <c r="O201" s="334"/>
      <c r="P201" s="335"/>
      <c r="Q201" s="336"/>
      <c r="R201" s="337"/>
      <c r="S201" s="338"/>
      <c r="T201" s="339"/>
      <c r="U201" s="340"/>
      <c r="V201" s="341"/>
      <c r="W201" s="342"/>
      <c r="X201" s="324"/>
      <c r="Y201" s="324"/>
      <c r="Z201" s="324"/>
      <c r="AA201" s="324">
        <f>(SUM(G201:X201)+Y201+Z201)*D201</f>
        <v>0</v>
      </c>
      <c r="AB201" s="343">
        <f>(SUM(G201:W201)*F201)+((X201+Z201)*F201*1.2)+(Y201*F201*1.15)</f>
        <v>0</v>
      </c>
    </row>
    <row r="202" ht="15" customHeight="1" hidden="1">
      <c r="A202" s="324"/>
      <c r="B202" s="323"/>
      <c r="C202" s="324"/>
      <c r="D202" s="324"/>
      <c r="E202" s="325"/>
      <c r="F202" s="326"/>
      <c r="G202" s="324"/>
      <c r="H202" s="327"/>
      <c r="I202" s="328"/>
      <c r="J202" s="329"/>
      <c r="K202" s="330"/>
      <c r="L202" s="331"/>
      <c r="M202" s="332"/>
      <c r="N202" s="333"/>
      <c r="O202" s="334"/>
      <c r="P202" s="335"/>
      <c r="Q202" s="336"/>
      <c r="R202" s="337"/>
      <c r="S202" s="338"/>
      <c r="T202" s="339"/>
      <c r="U202" s="340"/>
      <c r="V202" s="341"/>
      <c r="W202" s="342"/>
      <c r="X202" s="324"/>
      <c r="Y202" s="324"/>
      <c r="Z202" s="324"/>
      <c r="AA202" s="324">
        <f>(SUM(G202:X202)+Y202+Z202)*D202</f>
        <v>0</v>
      </c>
      <c r="AB202" s="343">
        <f>(SUM(G202:W202)*F202)+((X202+Z202)*F202*1.2)+(Y202*F202*1.15)</f>
        <v>0</v>
      </c>
    </row>
    <row r="203" ht="15" customHeight="1" hidden="1">
      <c r="A203" s="324"/>
      <c r="B203" s="323"/>
      <c r="C203" s="324"/>
      <c r="D203" s="324"/>
      <c r="E203" s="325"/>
      <c r="F203" s="326"/>
      <c r="G203" s="324"/>
      <c r="H203" s="327"/>
      <c r="I203" s="328"/>
      <c r="J203" s="329"/>
      <c r="K203" s="330"/>
      <c r="L203" s="331"/>
      <c r="M203" s="332"/>
      <c r="N203" s="333"/>
      <c r="O203" s="334"/>
      <c r="P203" s="335"/>
      <c r="Q203" s="336"/>
      <c r="R203" s="337"/>
      <c r="S203" s="338"/>
      <c r="T203" s="339"/>
      <c r="U203" s="340"/>
      <c r="V203" s="341"/>
      <c r="W203" s="342"/>
      <c r="X203" s="324"/>
      <c r="Y203" s="324"/>
      <c r="Z203" s="324"/>
      <c r="AA203" s="324">
        <f>(SUM(G203:X203)+Y203+Z203)*D203</f>
        <v>0</v>
      </c>
      <c r="AB203" s="343">
        <f>(SUM(G203:W203)*F203)+((X203+Z203)*F203*1.2)+(Y203*F203*1.15)</f>
        <v>0</v>
      </c>
    </row>
    <row r="204" ht="15" customHeight="1" hidden="1">
      <c r="A204" s="324"/>
      <c r="B204" s="323"/>
      <c r="C204" s="324"/>
      <c r="D204" s="324"/>
      <c r="E204" s="325"/>
      <c r="F204" s="326"/>
      <c r="G204" s="324"/>
      <c r="H204" s="327"/>
      <c r="I204" s="328"/>
      <c r="J204" s="329"/>
      <c r="K204" s="330"/>
      <c r="L204" s="331"/>
      <c r="M204" s="332"/>
      <c r="N204" s="333"/>
      <c r="O204" s="334"/>
      <c r="P204" s="335"/>
      <c r="Q204" s="336"/>
      <c r="R204" s="337"/>
      <c r="S204" s="338"/>
      <c r="T204" s="339"/>
      <c r="U204" s="340"/>
      <c r="V204" s="341"/>
      <c r="W204" s="342"/>
      <c r="X204" s="324"/>
      <c r="Y204" s="324"/>
      <c r="Z204" s="324"/>
      <c r="AA204" s="324">
        <f>(SUM(G204:X204)+Y204+Z204)*D204</f>
        <v>0</v>
      </c>
      <c r="AB204" s="343">
        <f>(SUM(G204:W204)*F204)+((X204+Z204)*F204*1.2)+(Y204*F204*1.15)</f>
        <v>0</v>
      </c>
    </row>
    <row r="205" ht="15" customHeight="1" hidden="1">
      <c r="A205" s="324"/>
      <c r="B205" s="323"/>
      <c r="C205" s="324"/>
      <c r="D205" s="324"/>
      <c r="E205" s="325"/>
      <c r="F205" s="326"/>
      <c r="G205" s="324"/>
      <c r="H205" s="327"/>
      <c r="I205" s="328"/>
      <c r="J205" s="329"/>
      <c r="K205" s="330"/>
      <c r="L205" s="331"/>
      <c r="M205" s="332"/>
      <c r="N205" s="333"/>
      <c r="O205" s="334"/>
      <c r="P205" s="335"/>
      <c r="Q205" s="336"/>
      <c r="R205" s="337"/>
      <c r="S205" s="338"/>
      <c r="T205" s="339"/>
      <c r="U205" s="340"/>
      <c r="V205" s="341"/>
      <c r="W205" s="342"/>
      <c r="X205" s="324"/>
      <c r="Y205" s="324"/>
      <c r="Z205" s="324"/>
      <c r="AA205" s="324">
        <f>(SUM(G205:X205)+Y205+Z205)*D205</f>
        <v>0</v>
      </c>
      <c r="AB205" s="343">
        <f>(SUM(G205:W205)*F205)+((X205+Z205)*F205*1.2)+(Y205*F205*1.15)</f>
        <v>0</v>
      </c>
    </row>
    <row r="206" ht="15" customHeight="1">
      <c r="A206" s="461"/>
      <c r="B206" s="461"/>
      <c r="C206" s="462"/>
      <c r="D206" s="461"/>
      <c r="E206" s="254"/>
      <c r="F206" s="461"/>
      <c r="G206" s="461"/>
      <c r="H206" s="461"/>
      <c r="I206" s="461"/>
      <c r="J206" s="461"/>
      <c r="K206" s="461"/>
      <c r="L206" s="461"/>
      <c r="M206" s="461"/>
      <c r="N206" s="461"/>
      <c r="O206" s="461"/>
      <c r="P206" s="461"/>
      <c r="Q206" s="461"/>
      <c r="R206" s="461"/>
      <c r="S206" s="461"/>
      <c r="T206" s="461"/>
      <c r="U206" s="461"/>
      <c r="V206" s="461"/>
      <c r="W206" s="252"/>
      <c r="X206" s="252"/>
      <c r="Y206" s="252"/>
      <c r="Z206" s="252"/>
      <c r="AA206" s="252">
        <f>SUM(AA189:AA205)</f>
        <v>0</v>
      </c>
      <c r="AB206" s="345">
        <f>SUM(AB189:AB205)</f>
        <v>0</v>
      </c>
    </row>
    <row r="207" ht="20.15" customHeight="1">
      <c r="A207" t="s" s="258">
        <v>344</v>
      </c>
      <c r="B207" s="259"/>
      <c r="C207" s="260"/>
      <c r="D207" s="259"/>
      <c r="E207" s="346"/>
      <c r="F207" s="262"/>
      <c r="G207" s="259"/>
      <c r="H207" s="259"/>
      <c r="I207" s="259"/>
      <c r="J207" s="259"/>
      <c r="K207" s="259"/>
      <c r="L207" s="259"/>
      <c r="M207" s="259"/>
      <c r="N207" s="259"/>
      <c r="O207" s="259"/>
      <c r="P207" s="259"/>
      <c r="Q207" s="263"/>
      <c r="R207" s="259"/>
      <c r="S207" s="263"/>
      <c r="T207" s="259"/>
      <c r="U207" s="259"/>
      <c r="V207" s="259"/>
      <c r="W207" s="259"/>
      <c r="X207" s="259"/>
      <c r="Y207" s="259"/>
      <c r="Z207" s="259"/>
      <c r="AA207" s="259"/>
      <c r="AB207" s="259"/>
    </row>
    <row r="208" ht="15" customHeight="1">
      <c r="A208" t="s" s="164">
        <v>345</v>
      </c>
      <c r="B208" t="s" s="165">
        <v>43</v>
      </c>
      <c r="C208" t="s" s="166">
        <v>346</v>
      </c>
      <c r="D208" s="187">
        <v>2</v>
      </c>
      <c r="E208" s="290"/>
      <c r="F208" s="169">
        <v>250</v>
      </c>
      <c r="G208" s="187"/>
      <c r="H208" s="291"/>
      <c r="I208" s="172"/>
      <c r="J208" s="292"/>
      <c r="K208" s="293"/>
      <c r="L208" s="294"/>
      <c r="M208" s="295"/>
      <c r="N208" s="296"/>
      <c r="O208" s="297"/>
      <c r="P208" s="298"/>
      <c r="Q208" s="299"/>
      <c r="R208" s="431"/>
      <c r="S208" s="432"/>
      <c r="T208" s="445"/>
      <c r="U208" s="303"/>
      <c r="V208" s="304"/>
      <c r="W208" s="305"/>
      <c r="X208" s="187"/>
      <c r="Y208" s="187"/>
      <c r="Z208" s="187"/>
      <c r="AA208" s="187">
        <f>(SUM(G208:X208)+Y208+Z208)*D208</f>
        <v>0</v>
      </c>
      <c r="AB208" s="188">
        <f>(SUM(G208:W208)*F208)+((X208+Z208)*F208*1.2)+(Y208*F208*1.15)</f>
        <v>0</v>
      </c>
    </row>
    <row r="209" ht="15" customHeight="1">
      <c r="A209" t="s" s="189">
        <v>347</v>
      </c>
      <c r="B209" t="s" s="223">
        <v>43</v>
      </c>
      <c r="C209" t="s" s="191">
        <v>46</v>
      </c>
      <c r="D209" s="216">
        <v>5</v>
      </c>
      <c r="E209" s="357">
        <v>11.5</v>
      </c>
      <c r="F209" s="194">
        <v>116</v>
      </c>
      <c r="G209" s="216"/>
      <c r="H209" s="358"/>
      <c r="I209" s="197"/>
      <c r="J209" s="359"/>
      <c r="K209" s="360"/>
      <c r="L209" s="361"/>
      <c r="M209" s="362"/>
      <c r="N209" s="363"/>
      <c r="O209" s="364"/>
      <c r="P209" s="365"/>
      <c r="Q209" s="366"/>
      <c r="R209" s="378"/>
      <c r="S209" s="379"/>
      <c r="T209" s="376"/>
      <c r="U209" s="370"/>
      <c r="V209" s="371"/>
      <c r="W209" s="372"/>
      <c r="X209" s="216"/>
      <c r="Y209" s="216"/>
      <c r="Z209" s="216"/>
      <c r="AA209" s="216">
        <f>(SUM(G209:X209)+Y209+Z209)*D209</f>
        <v>0</v>
      </c>
      <c r="AB209" s="221">
        <f>(SUM(G209:W209)*F209)+((X209+Z209)*F209*1.2)+(Y209*F209*1.15)</f>
        <v>0</v>
      </c>
    </row>
    <row r="210" ht="15" customHeight="1">
      <c r="A210" t="s" s="189">
        <v>348</v>
      </c>
      <c r="B210" t="s" s="223">
        <v>43</v>
      </c>
      <c r="C210" t="s" s="191">
        <v>85</v>
      </c>
      <c r="D210" s="216">
        <v>10</v>
      </c>
      <c r="E210" s="357"/>
      <c r="F210" s="194">
        <v>120</v>
      </c>
      <c r="G210" s="216"/>
      <c r="H210" s="358"/>
      <c r="I210" s="197"/>
      <c r="J210" s="359"/>
      <c r="K210" s="360"/>
      <c r="L210" s="361"/>
      <c r="M210" s="362"/>
      <c r="N210" s="363"/>
      <c r="O210" s="364"/>
      <c r="P210" s="365"/>
      <c r="Q210" s="366"/>
      <c r="R210" s="378"/>
      <c r="S210" s="379"/>
      <c r="T210" s="376"/>
      <c r="U210" s="370"/>
      <c r="V210" s="371"/>
      <c r="W210" s="372"/>
      <c r="X210" s="216"/>
      <c r="Y210" s="216"/>
      <c r="Z210" s="216"/>
      <c r="AA210" s="216">
        <f>(SUM(G210:X210)+Y210+Z210)*D210</f>
        <v>0</v>
      </c>
      <c r="AB210" s="221">
        <f>(SUM(G210:W210)*F210)+((X210+Z210)*F210*1.2)+(Y210*F210*1.15)</f>
        <v>0</v>
      </c>
    </row>
    <row r="211" ht="15" customHeight="1">
      <c r="A211" t="s" s="189">
        <v>349</v>
      </c>
      <c r="B211" s="216"/>
      <c r="C211" t="s" s="191">
        <v>350</v>
      </c>
      <c r="D211" s="216">
        <v>5</v>
      </c>
      <c r="E211" s="357"/>
      <c r="F211" s="194">
        <v>116</v>
      </c>
      <c r="G211" s="216"/>
      <c r="H211" s="358"/>
      <c r="I211" s="197"/>
      <c r="J211" s="359"/>
      <c r="K211" s="360"/>
      <c r="L211" s="361"/>
      <c r="M211" s="362"/>
      <c r="N211" s="363"/>
      <c r="O211" s="364"/>
      <c r="P211" s="365"/>
      <c r="Q211" s="366"/>
      <c r="R211" s="378"/>
      <c r="S211" s="379"/>
      <c r="T211" s="376"/>
      <c r="U211" s="370"/>
      <c r="V211" s="371"/>
      <c r="W211" s="372"/>
      <c r="X211" s="216"/>
      <c r="Y211" s="216"/>
      <c r="Z211" s="216"/>
      <c r="AA211" s="216">
        <f>(SUM(G211:X211)+Y211+Z211)*D211</f>
        <v>0</v>
      </c>
      <c r="AB211" s="221">
        <f>(SUM(G211:W211)*F211)+((X211+Z211)*F211*1.2)+(Y211*F211*1.15)</f>
        <v>0</v>
      </c>
    </row>
    <row r="212" ht="15" customHeight="1">
      <c r="A212" t="s" s="189">
        <v>351</v>
      </c>
      <c r="B212" s="216"/>
      <c r="C212" t="s" s="191">
        <v>98</v>
      </c>
      <c r="D212" s="216">
        <v>10</v>
      </c>
      <c r="E212" s="357"/>
      <c r="F212" s="194">
        <v>102</v>
      </c>
      <c r="G212" s="216"/>
      <c r="H212" s="358"/>
      <c r="I212" s="197"/>
      <c r="J212" s="359"/>
      <c r="K212" s="360"/>
      <c r="L212" s="361"/>
      <c r="M212" s="362"/>
      <c r="N212" s="363"/>
      <c r="O212" s="364"/>
      <c r="P212" s="365"/>
      <c r="Q212" s="366"/>
      <c r="R212" s="378"/>
      <c r="S212" s="379"/>
      <c r="T212" s="376"/>
      <c r="U212" s="370"/>
      <c r="V212" s="371"/>
      <c r="W212" s="372"/>
      <c r="X212" s="216"/>
      <c r="Y212" s="216"/>
      <c r="Z212" s="216"/>
      <c r="AA212" s="216">
        <f>(SUM(G212:X212)+Y212+Z212)*D212</f>
        <v>0</v>
      </c>
      <c r="AB212" s="221">
        <f>(SUM(G212:W212)*F212)+((X212+Z212)*F212*1.2)+(Y212*F212*1.15)</f>
        <v>0</v>
      </c>
    </row>
    <row r="213" ht="15" customHeight="1">
      <c r="A213" t="s" s="189">
        <v>352</v>
      </c>
      <c r="B213" t="s" s="223">
        <v>43</v>
      </c>
      <c r="C213" t="s" s="191">
        <v>164</v>
      </c>
      <c r="D213" s="216">
        <v>15</v>
      </c>
      <c r="E213" s="357"/>
      <c r="F213" s="194">
        <v>90</v>
      </c>
      <c r="G213" s="216"/>
      <c r="H213" s="358"/>
      <c r="I213" s="197"/>
      <c r="J213" s="359"/>
      <c r="K213" s="360"/>
      <c r="L213" s="361"/>
      <c r="M213" s="362"/>
      <c r="N213" s="363"/>
      <c r="O213" s="364"/>
      <c r="P213" s="365"/>
      <c r="Q213" s="366"/>
      <c r="R213" s="378"/>
      <c r="S213" s="379"/>
      <c r="T213" s="376"/>
      <c r="U213" s="370"/>
      <c r="V213" s="371"/>
      <c r="W213" s="372"/>
      <c r="X213" s="216"/>
      <c r="Y213" s="216"/>
      <c r="Z213" s="216"/>
      <c r="AA213" s="216">
        <f>(SUM(G213:X213)+Y213+Z213)*D213</f>
        <v>0</v>
      </c>
      <c r="AB213" s="221">
        <f>(SUM(G213:W213)*F213)+((X213+Z213)*F213*1.2)+(Y213*F213*1.15)</f>
        <v>0</v>
      </c>
    </row>
    <row r="214" ht="15" customHeight="1">
      <c r="A214" t="s" s="189">
        <v>353</v>
      </c>
      <c r="B214" t="s" s="223">
        <v>43</v>
      </c>
      <c r="C214" t="s" s="191">
        <v>354</v>
      </c>
      <c r="D214" s="216">
        <v>20</v>
      </c>
      <c r="E214" s="357">
        <v>1.1</v>
      </c>
      <c r="F214" s="194">
        <v>46</v>
      </c>
      <c r="G214" s="216"/>
      <c r="H214" s="358"/>
      <c r="I214" s="197"/>
      <c r="J214" s="359"/>
      <c r="K214" s="360"/>
      <c r="L214" s="361"/>
      <c r="M214" s="362"/>
      <c r="N214" s="363"/>
      <c r="O214" s="364"/>
      <c r="P214" s="365"/>
      <c r="Q214" s="366"/>
      <c r="R214" s="378"/>
      <c r="S214" s="379"/>
      <c r="T214" s="376"/>
      <c r="U214" s="370"/>
      <c r="V214" s="371"/>
      <c r="W214" s="372"/>
      <c r="X214" s="216"/>
      <c r="Y214" s="216"/>
      <c r="Z214" s="216"/>
      <c r="AA214" s="216">
        <f>(SUM(G214:X214)+Y214+Z214)*D214</f>
        <v>0</v>
      </c>
      <c r="AB214" s="221">
        <f>(SUM(G214:W214)*F214)+((X214+Z214)*F214*1.2)+(Y214*F214*1.15)</f>
        <v>0</v>
      </c>
    </row>
    <row r="215" ht="15" customHeight="1">
      <c r="A215" t="s" s="189">
        <v>355</v>
      </c>
      <c r="B215" s="216"/>
      <c r="C215" t="s" s="191">
        <v>356</v>
      </c>
      <c r="D215" s="216">
        <v>5</v>
      </c>
      <c r="E215" s="357"/>
      <c r="F215" s="194">
        <v>90</v>
      </c>
      <c r="G215" s="216"/>
      <c r="H215" s="358"/>
      <c r="I215" s="197"/>
      <c r="J215" s="359"/>
      <c r="K215" s="360"/>
      <c r="L215" s="361"/>
      <c r="M215" s="362"/>
      <c r="N215" s="363"/>
      <c r="O215" s="364"/>
      <c r="P215" s="365"/>
      <c r="Q215" s="366"/>
      <c r="R215" s="378"/>
      <c r="S215" s="379"/>
      <c r="T215" s="376"/>
      <c r="U215" s="370"/>
      <c r="V215" s="371"/>
      <c r="W215" s="372"/>
      <c r="X215" s="216"/>
      <c r="Y215" s="216"/>
      <c r="Z215" s="216"/>
      <c r="AA215" s="216">
        <f>(SUM(G215:X215)+Y215+Z215)*D215</f>
        <v>0</v>
      </c>
      <c r="AB215" s="221">
        <f>(SUM(G215:W215)*F215)+((X215+Z215)*F215*1.2)+(Y215*F215*1.15)</f>
        <v>0</v>
      </c>
    </row>
    <row r="216" ht="15" customHeight="1">
      <c r="A216" t="s" s="189">
        <v>357</v>
      </c>
      <c r="B216" s="216"/>
      <c r="C216" t="s" s="191">
        <v>197</v>
      </c>
      <c r="D216" s="216">
        <v>10</v>
      </c>
      <c r="E216" s="357"/>
      <c r="F216" s="194">
        <v>102</v>
      </c>
      <c r="G216" s="216"/>
      <c r="H216" s="358"/>
      <c r="I216" s="197"/>
      <c r="J216" s="359"/>
      <c r="K216" s="360"/>
      <c r="L216" s="361"/>
      <c r="M216" s="362"/>
      <c r="N216" s="363"/>
      <c r="O216" s="364"/>
      <c r="P216" s="365"/>
      <c r="Q216" s="366"/>
      <c r="R216" s="378"/>
      <c r="S216" s="379"/>
      <c r="T216" s="376"/>
      <c r="U216" s="370"/>
      <c r="V216" s="371"/>
      <c r="W216" s="372"/>
      <c r="X216" s="216"/>
      <c r="Y216" s="216"/>
      <c r="Z216" s="216"/>
      <c r="AA216" s="216">
        <f>(SUM(G216:X216)+Y216+Z216)*D216</f>
        <v>0</v>
      </c>
      <c r="AB216" s="221">
        <f>(SUM(G216:W216)*F216)+((X216+Z216)*F216*1.2)+(Y216*F216*1.15)</f>
        <v>0</v>
      </c>
    </row>
    <row r="217" ht="15" customHeight="1">
      <c r="A217" t="s" s="189">
        <v>358</v>
      </c>
      <c r="B217" t="s" s="223">
        <v>43</v>
      </c>
      <c r="C217" t="s" s="191">
        <v>359</v>
      </c>
      <c r="D217" s="216">
        <v>15</v>
      </c>
      <c r="E217" s="357">
        <v>3</v>
      </c>
      <c r="F217" s="194">
        <v>58</v>
      </c>
      <c r="G217" s="216"/>
      <c r="H217" s="358"/>
      <c r="I217" s="197"/>
      <c r="J217" s="359"/>
      <c r="K217" s="360"/>
      <c r="L217" s="361"/>
      <c r="M217" s="362"/>
      <c r="N217" s="363"/>
      <c r="O217" s="364"/>
      <c r="P217" s="365"/>
      <c r="Q217" s="366"/>
      <c r="R217" s="378"/>
      <c r="S217" s="379"/>
      <c r="T217" s="376"/>
      <c r="U217" s="370"/>
      <c r="V217" s="371"/>
      <c r="W217" s="372"/>
      <c r="X217" s="216"/>
      <c r="Y217" s="216"/>
      <c r="Z217" s="216"/>
      <c r="AA217" s="216">
        <f>(SUM(G217:X217)+Y217+Z217)*D217</f>
        <v>0</v>
      </c>
      <c r="AB217" s="221">
        <f>(SUM(G217:W217)*F217)+((X217+Z217)*F217*1.2)+(Y217*F217*1.15)</f>
        <v>0</v>
      </c>
    </row>
    <row r="218" ht="15" customHeight="1">
      <c r="A218" t="s" s="189">
        <v>360</v>
      </c>
      <c r="B218" t="s" s="223">
        <v>43</v>
      </c>
      <c r="C218" t="s" s="191">
        <v>361</v>
      </c>
      <c r="D218" s="216">
        <v>5</v>
      </c>
      <c r="E218" s="357">
        <v>5.5</v>
      </c>
      <c r="F218" s="194">
        <v>85</v>
      </c>
      <c r="G218" s="216"/>
      <c r="H218" s="358"/>
      <c r="I218" s="197"/>
      <c r="J218" s="359"/>
      <c r="K218" s="360"/>
      <c r="L218" s="361"/>
      <c r="M218" s="362"/>
      <c r="N218" s="363"/>
      <c r="O218" s="364"/>
      <c r="P218" s="365"/>
      <c r="Q218" s="366"/>
      <c r="R218" s="378"/>
      <c r="S218" s="379"/>
      <c r="T218" s="376"/>
      <c r="U218" s="370"/>
      <c r="V218" s="371"/>
      <c r="W218" s="372"/>
      <c r="X218" s="216"/>
      <c r="Y218" s="216"/>
      <c r="Z218" s="216"/>
      <c r="AA218" s="216">
        <f>(SUM(G218:X218)+Y218+Z218)*D218</f>
        <v>0</v>
      </c>
      <c r="AB218" s="221">
        <f>(SUM(G218:W218)*F218)+((X218+Z218)*F218*1.2)+(Y218*F218*1.15)</f>
        <v>0</v>
      </c>
    </row>
    <row r="219" ht="15" customHeight="1">
      <c r="A219" t="s" s="189">
        <v>362</v>
      </c>
      <c r="B219" t="s" s="223">
        <v>43</v>
      </c>
      <c r="C219" t="s" s="191">
        <v>363</v>
      </c>
      <c r="D219" s="216">
        <v>10</v>
      </c>
      <c r="E219" s="357">
        <v>6.4</v>
      </c>
      <c r="F219" s="194">
        <v>102</v>
      </c>
      <c r="G219" s="216"/>
      <c r="H219" s="358"/>
      <c r="I219" s="197"/>
      <c r="J219" s="359"/>
      <c r="K219" s="360"/>
      <c r="L219" s="361"/>
      <c r="M219" s="362"/>
      <c r="N219" s="363"/>
      <c r="O219" s="364"/>
      <c r="P219" s="365"/>
      <c r="Q219" s="366"/>
      <c r="R219" s="378"/>
      <c r="S219" s="379"/>
      <c r="T219" s="376"/>
      <c r="U219" s="370"/>
      <c r="V219" s="371"/>
      <c r="W219" s="372"/>
      <c r="X219" s="216"/>
      <c r="Y219" s="216"/>
      <c r="Z219" s="216"/>
      <c r="AA219" s="216">
        <f>(SUM(G219:X219)+Y219+Z219)*D219</f>
        <v>0</v>
      </c>
      <c r="AB219" s="221">
        <f>(SUM(G219:W219)*F219)+((X219+Z219)*F219*1.2)+(Y219*F219*1.15)</f>
        <v>0</v>
      </c>
    </row>
    <row r="220" ht="15" customHeight="1">
      <c r="A220" t="s" s="189">
        <v>364</v>
      </c>
      <c r="B220" t="s" s="223">
        <v>43</v>
      </c>
      <c r="C220" t="s" s="191">
        <v>365</v>
      </c>
      <c r="D220" s="216">
        <v>10</v>
      </c>
      <c r="E220" s="357">
        <v>3.2</v>
      </c>
      <c r="F220" s="194">
        <v>58</v>
      </c>
      <c r="G220" s="216"/>
      <c r="H220" s="358"/>
      <c r="I220" s="197"/>
      <c r="J220" s="359"/>
      <c r="K220" s="360"/>
      <c r="L220" s="361"/>
      <c r="M220" s="362"/>
      <c r="N220" s="363"/>
      <c r="O220" s="364"/>
      <c r="P220" s="365"/>
      <c r="Q220" s="366"/>
      <c r="R220" s="378"/>
      <c r="S220" s="379"/>
      <c r="T220" s="376"/>
      <c r="U220" s="370"/>
      <c r="V220" s="371"/>
      <c r="W220" s="372"/>
      <c r="X220" s="216"/>
      <c r="Y220" s="216"/>
      <c r="Z220" s="216"/>
      <c r="AA220" s="216">
        <f>(SUM(G220:X220)+Y220+Z220)*D220</f>
        <v>0</v>
      </c>
      <c r="AB220" s="221">
        <f>(SUM(G220:W220)*F220)+((X220+Z220)*F220*1.2)+(Y220*F220*1.15)</f>
        <v>0</v>
      </c>
    </row>
    <row r="221" ht="15" customHeight="1">
      <c r="A221" t="s" s="189">
        <v>366</v>
      </c>
      <c r="B221" t="s" s="223">
        <v>43</v>
      </c>
      <c r="C221" t="s" s="191">
        <v>367</v>
      </c>
      <c r="D221" s="216">
        <v>20</v>
      </c>
      <c r="E221" s="357">
        <v>1.2</v>
      </c>
      <c r="F221" s="194">
        <v>46</v>
      </c>
      <c r="G221" s="216"/>
      <c r="H221" s="358"/>
      <c r="I221" s="197"/>
      <c r="J221" s="359"/>
      <c r="K221" s="360"/>
      <c r="L221" s="361"/>
      <c r="M221" s="362"/>
      <c r="N221" s="363"/>
      <c r="O221" s="364"/>
      <c r="P221" s="365"/>
      <c r="Q221" s="366"/>
      <c r="R221" s="378"/>
      <c r="S221" s="379"/>
      <c r="T221" s="376"/>
      <c r="U221" s="370"/>
      <c r="V221" s="371"/>
      <c r="W221" s="372"/>
      <c r="X221" s="216"/>
      <c r="Y221" s="216"/>
      <c r="Z221" s="216"/>
      <c r="AA221" s="216">
        <f>(SUM(G221:X221)+Y221+Z221)*D221</f>
        <v>0</v>
      </c>
      <c r="AB221" s="221">
        <f>(SUM(G221:W221)*F221)+((X221+Z221)*F221*1.2)+(Y221*F221*1.15)</f>
        <v>0</v>
      </c>
    </row>
    <row r="222" ht="15" customHeight="1">
      <c r="A222" t="s" s="189">
        <v>368</v>
      </c>
      <c r="B222" t="s" s="223">
        <v>43</v>
      </c>
      <c r="C222" t="s" s="191">
        <v>175</v>
      </c>
      <c r="D222" s="216">
        <v>5</v>
      </c>
      <c r="E222" s="357">
        <v>9.300000000000001</v>
      </c>
      <c r="F222" s="194">
        <v>129</v>
      </c>
      <c r="G222" s="216"/>
      <c r="H222" s="358"/>
      <c r="I222" s="197"/>
      <c r="J222" s="359"/>
      <c r="K222" s="360"/>
      <c r="L222" s="361"/>
      <c r="M222" s="362"/>
      <c r="N222" s="363"/>
      <c r="O222" s="364"/>
      <c r="P222" s="365"/>
      <c r="Q222" s="366"/>
      <c r="R222" s="378"/>
      <c r="S222" s="379"/>
      <c r="T222" s="376"/>
      <c r="U222" s="370"/>
      <c r="V222" s="371"/>
      <c r="W222" s="372"/>
      <c r="X222" s="216"/>
      <c r="Y222" s="216"/>
      <c r="Z222" s="216"/>
      <c r="AA222" s="216">
        <f>(SUM(G222:X222)+Y222+Z222)*D222</f>
        <v>0</v>
      </c>
      <c r="AB222" s="221">
        <f>(SUM(G222:W222)*F222)+((X222+Z222)*F222*1.2)+(Y222*F222*1.15)</f>
        <v>0</v>
      </c>
    </row>
    <row r="223" ht="15" customHeight="1">
      <c r="A223" t="s" s="189">
        <v>369</v>
      </c>
      <c r="B223" t="s" s="223">
        <v>43</v>
      </c>
      <c r="C223" t="s" s="191">
        <v>60</v>
      </c>
      <c r="D223" s="216">
        <v>10</v>
      </c>
      <c r="E223" s="357">
        <v>8.800000000000001</v>
      </c>
      <c r="F223" s="194">
        <v>129</v>
      </c>
      <c r="G223" s="216"/>
      <c r="H223" s="358"/>
      <c r="I223" s="197"/>
      <c r="J223" s="359"/>
      <c r="K223" s="360"/>
      <c r="L223" s="361"/>
      <c r="M223" s="362"/>
      <c r="N223" s="363"/>
      <c r="O223" s="364"/>
      <c r="P223" s="365"/>
      <c r="Q223" s="366"/>
      <c r="R223" s="378"/>
      <c r="S223" s="379"/>
      <c r="T223" s="376"/>
      <c r="U223" s="370"/>
      <c r="V223" s="371"/>
      <c r="W223" s="372"/>
      <c r="X223" s="216"/>
      <c r="Y223" s="216"/>
      <c r="Z223" s="216"/>
      <c r="AA223" s="216">
        <f>(SUM(G223:X223)+Y223+Z223)*D223</f>
        <v>0</v>
      </c>
      <c r="AB223" s="221">
        <f>(SUM(G223:W223)*F223)+((X223+Z223)*F223*1.2)+(Y223*F223*1.15)</f>
        <v>0</v>
      </c>
    </row>
    <row r="224" ht="15" customHeight="1">
      <c r="A224" t="s" s="189">
        <v>370</v>
      </c>
      <c r="B224" s="216"/>
      <c r="C224" t="s" s="191">
        <v>68</v>
      </c>
      <c r="D224" s="216">
        <v>20</v>
      </c>
      <c r="E224" s="357"/>
      <c r="F224" s="194">
        <v>55</v>
      </c>
      <c r="G224" s="216"/>
      <c r="H224" s="358"/>
      <c r="I224" s="197"/>
      <c r="J224" s="359"/>
      <c r="K224" s="360"/>
      <c r="L224" s="361"/>
      <c r="M224" s="362"/>
      <c r="N224" s="363"/>
      <c r="O224" s="364"/>
      <c r="P224" s="365"/>
      <c r="Q224" s="366"/>
      <c r="R224" s="378"/>
      <c r="S224" s="379"/>
      <c r="T224" s="376"/>
      <c r="U224" s="370"/>
      <c r="V224" s="371"/>
      <c r="W224" s="372"/>
      <c r="X224" s="216"/>
      <c r="Y224" s="216"/>
      <c r="Z224" s="216"/>
      <c r="AA224" s="216">
        <f>(SUM(G224:X224)+Y224+Z224)*D224</f>
        <v>0</v>
      </c>
      <c r="AB224" s="221">
        <f>(SUM(G224:W224)*F224)+((X224+Z224)*F224*1.2)+(Y224*F224*1.15)</f>
        <v>0</v>
      </c>
    </row>
    <row r="225" ht="15" customHeight="1">
      <c r="A225" t="s" s="228">
        <v>371</v>
      </c>
      <c r="B225" t="s" s="390">
        <v>43</v>
      </c>
      <c r="C225" t="s" s="230">
        <v>372</v>
      </c>
      <c r="D225" s="229">
        <v>40</v>
      </c>
      <c r="E225" s="306"/>
      <c r="F225" s="233">
        <v>70</v>
      </c>
      <c r="G225" s="229"/>
      <c r="H225" s="307"/>
      <c r="I225" s="236"/>
      <c r="J225" s="308"/>
      <c r="K225" s="309"/>
      <c r="L225" s="310"/>
      <c r="M225" s="311"/>
      <c r="N225" s="312"/>
      <c r="O225" s="313"/>
      <c r="P225" s="314"/>
      <c r="Q225" s="315"/>
      <c r="R225" s="435"/>
      <c r="S225" s="436"/>
      <c r="T225" s="437"/>
      <c r="U225" s="319"/>
      <c r="V225" s="320"/>
      <c r="W225" s="321"/>
      <c r="X225" s="229"/>
      <c r="Y225" s="229"/>
      <c r="Z225" s="229"/>
      <c r="AA225" s="229">
        <f>(SUM(G225:X225)+Y225+Z225)*D225</f>
        <v>0</v>
      </c>
      <c r="AB225" s="251">
        <f>(SUM(G225:W225)*F225)+((X225+Z225)*F225*1.2)+(Y225*F225*1.15)</f>
        <v>0</v>
      </c>
    </row>
    <row r="226" ht="15" customHeight="1">
      <c r="A226" s="461"/>
      <c r="B226" s="461"/>
      <c r="C226" s="462"/>
      <c r="D226" s="461"/>
      <c r="E226" s="254"/>
      <c r="F226" s="255"/>
      <c r="G226" s="461"/>
      <c r="H226" s="461"/>
      <c r="I226" s="461"/>
      <c r="J226" s="461"/>
      <c r="K226" s="461"/>
      <c r="L226" s="461"/>
      <c r="M226" s="461"/>
      <c r="N226" s="461"/>
      <c r="O226" s="461"/>
      <c r="P226" s="461"/>
      <c r="Q226" s="256"/>
      <c r="R226" s="461"/>
      <c r="S226" s="256"/>
      <c r="T226" s="461"/>
      <c r="U226" s="461"/>
      <c r="V226" s="461"/>
      <c r="W226" s="461"/>
      <c r="X226" s="461"/>
      <c r="Y226" s="461"/>
      <c r="Z226" s="461"/>
      <c r="AA226" s="252">
        <f>SUM(AA208:AA225)</f>
        <v>0</v>
      </c>
      <c r="AB226" s="257">
        <f>SUM(AB208:AB225)</f>
        <v>0</v>
      </c>
    </row>
    <row r="227" ht="21.5" customHeight="1">
      <c r="A227" t="s" s="258">
        <v>373</v>
      </c>
      <c r="B227" s="259"/>
      <c r="C227" s="260"/>
      <c r="D227" s="259"/>
      <c r="E227" s="346"/>
      <c r="F227" s="262"/>
      <c r="G227" s="259"/>
      <c r="H227" s="259"/>
      <c r="I227" s="259"/>
      <c r="J227" s="259"/>
      <c r="K227" s="259"/>
      <c r="L227" s="259"/>
      <c r="M227" s="259"/>
      <c r="N227" s="259"/>
      <c r="O227" s="259"/>
      <c r="P227" s="259"/>
      <c r="Q227" s="263"/>
      <c r="R227" s="259"/>
      <c r="S227" s="263"/>
      <c r="T227" s="259"/>
      <c r="U227" s="259"/>
      <c r="V227" s="259"/>
      <c r="W227" s="259"/>
      <c r="X227" s="259"/>
      <c r="Y227" s="259"/>
      <c r="Z227" s="259"/>
      <c r="AA227" s="259"/>
      <c r="AB227" s="259"/>
    </row>
    <row r="228" ht="15" customHeight="1">
      <c r="A228" t="s" s="164">
        <v>374</v>
      </c>
      <c r="B228" t="s" s="165">
        <v>43</v>
      </c>
      <c r="C228" t="s" s="166">
        <v>375</v>
      </c>
      <c r="D228" s="187">
        <v>5</v>
      </c>
      <c r="E228" s="290">
        <v>8.5</v>
      </c>
      <c r="F228" s="169">
        <v>129</v>
      </c>
      <c r="G228" s="187"/>
      <c r="H228" s="291"/>
      <c r="I228" s="172"/>
      <c r="J228" s="292"/>
      <c r="K228" s="293"/>
      <c r="L228" s="294"/>
      <c r="M228" s="295"/>
      <c r="N228" s="296"/>
      <c r="O228" s="297"/>
      <c r="P228" s="298"/>
      <c r="Q228" s="299"/>
      <c r="R228" s="300"/>
      <c r="S228" s="301"/>
      <c r="T228" s="302"/>
      <c r="U228" s="303"/>
      <c r="V228" s="304"/>
      <c r="W228" s="305"/>
      <c r="X228" s="187"/>
      <c r="Y228" s="187"/>
      <c r="Z228" s="187"/>
      <c r="AA228" s="187">
        <f>(SUM(G228:X228)+Y228+Z228)*D228</f>
        <v>0</v>
      </c>
      <c r="AB228" s="188">
        <f>(SUM(G228:W228)*F228)+((X228+Z228)*F228*1.2)+(Y228*F228*1.15)</f>
        <v>0</v>
      </c>
    </row>
    <row r="229" ht="15" customHeight="1">
      <c r="A229" t="s" s="189">
        <v>376</v>
      </c>
      <c r="B229" t="s" s="223">
        <v>43</v>
      </c>
      <c r="C229" t="s" s="191">
        <v>377</v>
      </c>
      <c r="D229" s="216">
        <v>10</v>
      </c>
      <c r="E229" s="357">
        <v>10.5</v>
      </c>
      <c r="F229" s="194">
        <v>163</v>
      </c>
      <c r="G229" s="216"/>
      <c r="H229" s="358"/>
      <c r="I229" s="197"/>
      <c r="J229" s="359"/>
      <c r="K229" s="360"/>
      <c r="L229" s="361"/>
      <c r="M229" s="362"/>
      <c r="N229" s="363"/>
      <c r="O229" s="364"/>
      <c r="P229" s="365"/>
      <c r="Q229" s="366"/>
      <c r="R229" s="367"/>
      <c r="S229" s="368"/>
      <c r="T229" s="369"/>
      <c r="U229" s="370"/>
      <c r="V229" s="371"/>
      <c r="W229" s="372"/>
      <c r="X229" s="216"/>
      <c r="Y229" s="216"/>
      <c r="Z229" s="216"/>
      <c r="AA229" s="216">
        <f>(SUM(G229:X229)+Y229+Z229)*D229</f>
        <v>0</v>
      </c>
      <c r="AB229" s="221">
        <f>(SUM(G229:W229)*F229)+((X229+Z229)*F229*1.2)+(Y229*F229*1.15)</f>
        <v>0</v>
      </c>
    </row>
    <row r="230" ht="15" customHeight="1">
      <c r="A230" t="s" s="189">
        <v>378</v>
      </c>
      <c r="B230" t="s" s="223">
        <v>43</v>
      </c>
      <c r="C230" t="s" s="191">
        <v>85</v>
      </c>
      <c r="D230" s="216">
        <v>10</v>
      </c>
      <c r="E230" s="357">
        <v>6.2</v>
      </c>
      <c r="F230" s="194">
        <v>97</v>
      </c>
      <c r="G230" s="216"/>
      <c r="H230" s="358"/>
      <c r="I230" s="197"/>
      <c r="J230" s="359"/>
      <c r="K230" s="360"/>
      <c r="L230" s="361"/>
      <c r="M230" s="362"/>
      <c r="N230" s="363"/>
      <c r="O230" s="364"/>
      <c r="P230" s="365"/>
      <c r="Q230" s="366"/>
      <c r="R230" s="367"/>
      <c r="S230" s="368"/>
      <c r="T230" s="369"/>
      <c r="U230" s="370"/>
      <c r="V230" s="371"/>
      <c r="W230" s="372"/>
      <c r="X230" s="216"/>
      <c r="Y230" s="216"/>
      <c r="Z230" s="216"/>
      <c r="AA230" s="216">
        <f>(SUM(G230:X230)+Y230+Z230)*D230</f>
        <v>0</v>
      </c>
      <c r="AB230" s="221">
        <f>(SUM(G230:W230)*F230)+((X230+Z230)*F230*1.2)+(Y230*F230*1.15)</f>
        <v>0</v>
      </c>
    </row>
    <row r="231" ht="15" customHeight="1">
      <c r="A231" t="s" s="189">
        <v>379</v>
      </c>
      <c r="B231" t="s" s="223">
        <v>43</v>
      </c>
      <c r="C231" t="s" s="191">
        <v>380</v>
      </c>
      <c r="D231" s="216">
        <v>10</v>
      </c>
      <c r="E231" s="357">
        <v>11.5</v>
      </c>
      <c r="F231" s="194">
        <v>163</v>
      </c>
      <c r="G231" s="216"/>
      <c r="H231" s="358"/>
      <c r="I231" s="197"/>
      <c r="J231" s="359"/>
      <c r="K231" s="360"/>
      <c r="L231" s="361"/>
      <c r="M231" s="362"/>
      <c r="N231" s="363"/>
      <c r="O231" s="364"/>
      <c r="P231" s="365"/>
      <c r="Q231" s="366"/>
      <c r="R231" s="367"/>
      <c r="S231" s="368"/>
      <c r="T231" s="369"/>
      <c r="U231" s="370"/>
      <c r="V231" s="371"/>
      <c r="W231" s="372"/>
      <c r="X231" s="216"/>
      <c r="Y231" s="216"/>
      <c r="Z231" s="216"/>
      <c r="AA231" s="216">
        <f>(SUM(G231:X231)+Y231+Z231)*D231</f>
        <v>0</v>
      </c>
      <c r="AB231" s="221">
        <f>(SUM(G231:W231)*F231)+((X231+Z231)*F231*1.2)+(Y231*F231*1.15)</f>
        <v>0</v>
      </c>
    </row>
    <row r="232" ht="15" customHeight="1">
      <c r="A232" t="s" s="189">
        <v>381</v>
      </c>
      <c r="B232" t="s" s="223">
        <v>43</v>
      </c>
      <c r="C232" t="s" s="191">
        <v>382</v>
      </c>
      <c r="D232" s="216">
        <v>5</v>
      </c>
      <c r="E232" s="357">
        <v>4</v>
      </c>
      <c r="F232" s="194">
        <v>67</v>
      </c>
      <c r="G232" s="216"/>
      <c r="H232" s="358"/>
      <c r="I232" s="197"/>
      <c r="J232" s="359"/>
      <c r="K232" s="360"/>
      <c r="L232" s="361"/>
      <c r="M232" s="362"/>
      <c r="N232" s="363"/>
      <c r="O232" s="364"/>
      <c r="P232" s="365"/>
      <c r="Q232" s="366"/>
      <c r="R232" s="367"/>
      <c r="S232" s="368"/>
      <c r="T232" s="369"/>
      <c r="U232" s="370"/>
      <c r="V232" s="371"/>
      <c r="W232" s="372"/>
      <c r="X232" s="216"/>
      <c r="Y232" s="216"/>
      <c r="Z232" s="216"/>
      <c r="AA232" s="216">
        <f>(SUM(G232:X232)+Y232+Z232)*D232</f>
        <v>0</v>
      </c>
      <c r="AB232" s="221">
        <f>(SUM(G232:W232)*F232)+((X232+Z232)*F232*1.2)+(Y232*F232*1.15)</f>
        <v>0</v>
      </c>
    </row>
    <row r="233" ht="15" customHeight="1">
      <c r="A233" t="s" s="189">
        <v>383</v>
      </c>
      <c r="B233" t="s" s="223">
        <v>43</v>
      </c>
      <c r="C233" t="s" s="191">
        <v>384</v>
      </c>
      <c r="D233" s="216">
        <v>10</v>
      </c>
      <c r="E233" s="357">
        <v>2.4</v>
      </c>
      <c r="F233" s="194">
        <v>46</v>
      </c>
      <c r="G233" s="216"/>
      <c r="H233" s="358"/>
      <c r="I233" s="197"/>
      <c r="J233" s="359"/>
      <c r="K233" s="360"/>
      <c r="L233" s="361"/>
      <c r="M233" s="362"/>
      <c r="N233" s="363"/>
      <c r="O233" s="364"/>
      <c r="P233" s="365"/>
      <c r="Q233" s="366"/>
      <c r="R233" s="367"/>
      <c r="S233" s="368"/>
      <c r="T233" s="369"/>
      <c r="U233" s="370"/>
      <c r="V233" s="371"/>
      <c r="W233" s="372"/>
      <c r="X233" s="216"/>
      <c r="Y233" s="216"/>
      <c r="Z233" s="216"/>
      <c r="AA233" s="216">
        <f>(SUM(G233:X233)+Y233+Z233)*D233</f>
        <v>0</v>
      </c>
      <c r="AB233" s="221">
        <f>(SUM(G233:W233)*F233)+((X233+Z233)*F233*1.2)+(Y233*F233*1.15)</f>
        <v>0</v>
      </c>
    </row>
    <row r="234" ht="15" customHeight="1">
      <c r="A234" t="s" s="189">
        <v>385</v>
      </c>
      <c r="B234" t="s" s="223">
        <v>43</v>
      </c>
      <c r="C234" t="s" s="191">
        <v>386</v>
      </c>
      <c r="D234" s="216">
        <v>20</v>
      </c>
      <c r="E234" s="357">
        <v>3.5</v>
      </c>
      <c r="F234" s="194">
        <v>58</v>
      </c>
      <c r="G234" s="216"/>
      <c r="H234" s="358"/>
      <c r="I234" s="197"/>
      <c r="J234" s="359"/>
      <c r="K234" s="360"/>
      <c r="L234" s="361"/>
      <c r="M234" s="362"/>
      <c r="N234" s="363"/>
      <c r="O234" s="364"/>
      <c r="P234" s="365"/>
      <c r="Q234" s="366"/>
      <c r="R234" s="367"/>
      <c r="S234" s="368"/>
      <c r="T234" s="369"/>
      <c r="U234" s="370"/>
      <c r="V234" s="371"/>
      <c r="W234" s="372"/>
      <c r="X234" s="216"/>
      <c r="Y234" s="216"/>
      <c r="Z234" s="216"/>
      <c r="AA234" s="216">
        <f>(SUM(G234:X234)+Y234+Z234)*D234</f>
        <v>0</v>
      </c>
      <c r="AB234" s="221">
        <f>(SUM(G234:W234)*F234)+((X234+Z234)*F234*1.2)+(Y234*F234*1.15)</f>
        <v>0</v>
      </c>
    </row>
    <row r="235" ht="15" customHeight="1">
      <c r="A235" t="s" s="189">
        <v>387</v>
      </c>
      <c r="B235" t="s" s="223">
        <v>43</v>
      </c>
      <c r="C235" t="s" s="191">
        <v>388</v>
      </c>
      <c r="D235" s="216">
        <v>5</v>
      </c>
      <c r="E235" s="357">
        <v>11.6</v>
      </c>
      <c r="F235" s="194">
        <v>163</v>
      </c>
      <c r="G235" s="216"/>
      <c r="H235" s="358"/>
      <c r="I235" s="197"/>
      <c r="J235" s="359"/>
      <c r="K235" s="360"/>
      <c r="L235" s="361"/>
      <c r="M235" s="362"/>
      <c r="N235" s="363"/>
      <c r="O235" s="364"/>
      <c r="P235" s="365"/>
      <c r="Q235" s="366"/>
      <c r="R235" s="367"/>
      <c r="S235" s="368"/>
      <c r="T235" s="369"/>
      <c r="U235" s="370"/>
      <c r="V235" s="371"/>
      <c r="W235" s="372"/>
      <c r="X235" s="216"/>
      <c r="Y235" s="216"/>
      <c r="Z235" s="216"/>
      <c r="AA235" s="216">
        <f>(SUM(G235:X235)+Y235+Z235)*D235</f>
        <v>0</v>
      </c>
      <c r="AB235" s="221">
        <f>(SUM(G235:W235)*F235)+((X235+Z235)*F235*1.2)+(Y235*F235*1.15)</f>
        <v>0</v>
      </c>
    </row>
    <row r="236" ht="15" customHeight="1">
      <c r="A236" t="s" s="189">
        <v>389</v>
      </c>
      <c r="B236" t="s" s="223">
        <v>43</v>
      </c>
      <c r="C236" t="s" s="191">
        <v>390</v>
      </c>
      <c r="D236" s="216">
        <v>5</v>
      </c>
      <c r="E236" s="357">
        <v>4</v>
      </c>
      <c r="F236" s="194">
        <v>61</v>
      </c>
      <c r="G236" s="216"/>
      <c r="H236" s="358"/>
      <c r="I236" s="197"/>
      <c r="J236" s="359"/>
      <c r="K236" s="360"/>
      <c r="L236" s="361"/>
      <c r="M236" s="362"/>
      <c r="N236" s="363"/>
      <c r="O236" s="364"/>
      <c r="P236" s="365"/>
      <c r="Q236" s="366"/>
      <c r="R236" s="367"/>
      <c r="S236" s="368"/>
      <c r="T236" s="369"/>
      <c r="U236" s="370"/>
      <c r="V236" s="371"/>
      <c r="W236" s="372"/>
      <c r="X236" s="216"/>
      <c r="Y236" s="216"/>
      <c r="Z236" s="216"/>
      <c r="AA236" s="216">
        <f>(SUM(G236:X236)+Y236+Z236)*D236</f>
        <v>0</v>
      </c>
      <c r="AB236" s="221">
        <f>(SUM(G236:W236)*F236)+((X236+Z236)*F236*1.2)+(Y236*F236*1.15)</f>
        <v>0</v>
      </c>
    </row>
    <row r="237" ht="15" customHeight="1" hidden="1">
      <c r="A237" t="s" s="464">
        <v>391</v>
      </c>
      <c r="B237" t="s" s="465">
        <v>57</v>
      </c>
      <c r="C237" t="s" s="464">
        <v>392</v>
      </c>
      <c r="D237" s="359">
        <v>10</v>
      </c>
      <c r="E237" s="466">
        <v>3.7</v>
      </c>
      <c r="F237" s="467"/>
      <c r="G237" s="216"/>
      <c r="H237" s="358"/>
      <c r="I237" s="197"/>
      <c r="J237" s="359"/>
      <c r="K237" s="360"/>
      <c r="L237" s="361"/>
      <c r="M237" s="362"/>
      <c r="N237" s="363"/>
      <c r="O237" s="364"/>
      <c r="P237" s="365"/>
      <c r="Q237" s="366"/>
      <c r="R237" s="374"/>
      <c r="S237" s="375"/>
      <c r="T237" s="376"/>
      <c r="U237" s="370"/>
      <c r="V237" s="371"/>
      <c r="W237" s="372"/>
      <c r="X237" s="216"/>
      <c r="Y237" s="216"/>
      <c r="Z237" s="216"/>
      <c r="AA237" s="216">
        <f>(SUM(G237:X237)+Y237+Z237)*D237</f>
        <v>0</v>
      </c>
      <c r="AB237" s="227">
        <f>(SUM(G237:W237)*F237)+((X237+Z237)*F237*1.2)+(Y237*F237*1.15)</f>
        <v>0</v>
      </c>
    </row>
    <row r="238" ht="15" customHeight="1">
      <c r="A238" t="s" s="189">
        <v>393</v>
      </c>
      <c r="B238" t="s" s="223">
        <v>43</v>
      </c>
      <c r="C238" t="s" s="191">
        <v>197</v>
      </c>
      <c r="D238" s="216">
        <v>5</v>
      </c>
      <c r="E238" s="357">
        <v>3.5</v>
      </c>
      <c r="F238" s="194">
        <v>58</v>
      </c>
      <c r="G238" s="216"/>
      <c r="H238" s="358"/>
      <c r="I238" s="197"/>
      <c r="J238" s="359"/>
      <c r="K238" s="360"/>
      <c r="L238" s="361"/>
      <c r="M238" s="362"/>
      <c r="N238" s="363"/>
      <c r="O238" s="364"/>
      <c r="P238" s="365"/>
      <c r="Q238" s="366"/>
      <c r="R238" s="367"/>
      <c r="S238" s="368"/>
      <c r="T238" s="369"/>
      <c r="U238" s="370"/>
      <c r="V238" s="371"/>
      <c r="W238" s="372"/>
      <c r="X238" s="216"/>
      <c r="Y238" s="216"/>
      <c r="Z238" s="216"/>
      <c r="AA238" s="216">
        <f>(SUM(G238:X238)+Y238+Z238)*D238</f>
        <v>0</v>
      </c>
      <c r="AB238" s="221">
        <f>(SUM(G238:W238)*F238)+((X238+Z238)*F238*1.2)+(Y238*F238*1.15)</f>
        <v>0</v>
      </c>
    </row>
    <row r="239" ht="15" customHeight="1">
      <c r="A239" t="s" s="189">
        <v>394</v>
      </c>
      <c r="B239" t="s" s="223">
        <v>43</v>
      </c>
      <c r="C239" t="s" s="191">
        <v>140</v>
      </c>
      <c r="D239" s="216">
        <v>20</v>
      </c>
      <c r="E239" s="357">
        <v>1.8</v>
      </c>
      <c r="F239" s="194">
        <v>58</v>
      </c>
      <c r="G239" s="216"/>
      <c r="H239" s="358"/>
      <c r="I239" s="197"/>
      <c r="J239" s="359"/>
      <c r="K239" s="360"/>
      <c r="L239" s="361"/>
      <c r="M239" s="362"/>
      <c r="N239" s="363"/>
      <c r="O239" s="364"/>
      <c r="P239" s="365"/>
      <c r="Q239" s="366"/>
      <c r="R239" s="367"/>
      <c r="S239" s="368"/>
      <c r="T239" s="369"/>
      <c r="U239" s="370"/>
      <c r="V239" s="371"/>
      <c r="W239" s="372"/>
      <c r="X239" s="216"/>
      <c r="Y239" s="216"/>
      <c r="Z239" s="216"/>
      <c r="AA239" s="216">
        <f>(SUM(G239:X239)+Y239+Z239)*D239</f>
        <v>0</v>
      </c>
      <c r="AB239" s="221">
        <f>(SUM(G239:W239)*F239)+((X239+Z239)*F239*1.2)+(Y239*F239*1.15)</f>
        <v>0</v>
      </c>
    </row>
    <row r="240" ht="15" customHeight="1">
      <c r="A240" t="s" s="189">
        <v>395</v>
      </c>
      <c r="B240" t="s" s="223">
        <v>43</v>
      </c>
      <c r="C240" t="s" s="191">
        <v>396</v>
      </c>
      <c r="D240" s="216">
        <v>5</v>
      </c>
      <c r="E240" s="357"/>
      <c r="F240" s="194">
        <v>132</v>
      </c>
      <c r="G240" s="216"/>
      <c r="H240" s="358"/>
      <c r="I240" s="197"/>
      <c r="J240" s="359"/>
      <c r="K240" s="360"/>
      <c r="L240" s="361"/>
      <c r="M240" s="362"/>
      <c r="N240" s="363"/>
      <c r="O240" s="364"/>
      <c r="P240" s="365"/>
      <c r="Q240" s="366"/>
      <c r="R240" s="367"/>
      <c r="S240" s="368"/>
      <c r="T240" s="369"/>
      <c r="U240" s="370"/>
      <c r="V240" s="371"/>
      <c r="W240" s="372"/>
      <c r="X240" s="216"/>
      <c r="Y240" s="216"/>
      <c r="Z240" s="216"/>
      <c r="AA240" s="216">
        <f>(SUM(G240:X240)+Y240+Z240)*D240</f>
        <v>0</v>
      </c>
      <c r="AB240" s="221">
        <f>(SUM(G240:W240)*F240)+((X240+Z240)*F240*1.2)+(Y240*F240*1.15)</f>
        <v>0</v>
      </c>
    </row>
    <row r="241" ht="15" customHeight="1">
      <c r="A241" t="s" s="189">
        <v>397</v>
      </c>
      <c r="B241" t="s" s="223">
        <v>43</v>
      </c>
      <c r="C241" t="s" s="191">
        <v>128</v>
      </c>
      <c r="D241" s="216">
        <v>5</v>
      </c>
      <c r="E241" s="357">
        <v>10.5</v>
      </c>
      <c r="F241" s="194">
        <v>152</v>
      </c>
      <c r="G241" s="216"/>
      <c r="H241" s="358"/>
      <c r="I241" s="197"/>
      <c r="J241" s="359"/>
      <c r="K241" s="360"/>
      <c r="L241" s="361"/>
      <c r="M241" s="362"/>
      <c r="N241" s="363"/>
      <c r="O241" s="364"/>
      <c r="P241" s="365"/>
      <c r="Q241" s="366"/>
      <c r="R241" s="367"/>
      <c r="S241" s="368"/>
      <c r="T241" s="369"/>
      <c r="U241" s="370"/>
      <c r="V241" s="371"/>
      <c r="W241" s="372"/>
      <c r="X241" s="216"/>
      <c r="Y241" s="216"/>
      <c r="Z241" s="216"/>
      <c r="AA241" s="216">
        <f>(SUM(G241:X241)+Y241+Z241)*D241</f>
        <v>0</v>
      </c>
      <c r="AB241" s="221">
        <f>(SUM(G241:W241)*F241)+((X241+Z241)*F241*1.2)+(Y241*F241*1.15)</f>
        <v>0</v>
      </c>
    </row>
    <row r="242" ht="15" customHeight="1">
      <c r="A242" t="s" s="189">
        <v>398</v>
      </c>
      <c r="B242" t="s" s="223">
        <v>43</v>
      </c>
      <c r="C242" t="s" s="191">
        <v>130</v>
      </c>
      <c r="D242" s="216">
        <v>5</v>
      </c>
      <c r="E242" s="357">
        <v>5.3</v>
      </c>
      <c r="F242" s="194">
        <v>80</v>
      </c>
      <c r="G242" s="216"/>
      <c r="H242" s="358"/>
      <c r="I242" s="197"/>
      <c r="J242" s="359"/>
      <c r="K242" s="360"/>
      <c r="L242" s="361"/>
      <c r="M242" s="362"/>
      <c r="N242" s="363"/>
      <c r="O242" s="364"/>
      <c r="P242" s="365"/>
      <c r="Q242" s="366"/>
      <c r="R242" s="367"/>
      <c r="S242" s="368"/>
      <c r="T242" s="369"/>
      <c r="U242" s="370"/>
      <c r="V242" s="371"/>
      <c r="W242" s="372"/>
      <c r="X242" s="216"/>
      <c r="Y242" s="216"/>
      <c r="Z242" s="216"/>
      <c r="AA242" s="216">
        <f>(SUM(G242:X242)+Y242+Z242)*D242</f>
        <v>0</v>
      </c>
      <c r="AB242" s="221">
        <f>(SUM(G242:W242)*F242)+((X242+Z242)*F242*1.2)+(Y242*F242*1.15)</f>
        <v>0</v>
      </c>
    </row>
    <row r="243" ht="15" customHeight="1">
      <c r="A243" t="s" s="189">
        <v>399</v>
      </c>
      <c r="B243" t="s" s="223">
        <v>43</v>
      </c>
      <c r="C243" t="s" s="191">
        <v>400</v>
      </c>
      <c r="D243" s="216">
        <v>10</v>
      </c>
      <c r="E243" s="357">
        <v>8.6</v>
      </c>
      <c r="F243" s="194">
        <v>135</v>
      </c>
      <c r="G243" s="216"/>
      <c r="H243" s="358"/>
      <c r="I243" s="197"/>
      <c r="J243" s="359"/>
      <c r="K243" s="360"/>
      <c r="L243" s="361"/>
      <c r="M243" s="362"/>
      <c r="N243" s="363"/>
      <c r="O243" s="364"/>
      <c r="P243" s="365"/>
      <c r="Q243" s="366"/>
      <c r="R243" s="367"/>
      <c r="S243" s="368"/>
      <c r="T243" s="369"/>
      <c r="U243" s="370"/>
      <c r="V243" s="371"/>
      <c r="W243" s="372"/>
      <c r="X243" s="216"/>
      <c r="Y243" s="216"/>
      <c r="Z243" s="216"/>
      <c r="AA243" s="216">
        <f>(SUM(G243:X243)+Y243+Z243)*D243</f>
        <v>0</v>
      </c>
      <c r="AB243" s="221">
        <f>(SUM(G243:W243)*F243)+((X243+Z243)*F243*1.2)+(Y243*F243*1.15)</f>
        <v>0</v>
      </c>
    </row>
    <row r="244" ht="15" customHeight="1">
      <c r="A244" t="s" s="189">
        <v>401</v>
      </c>
      <c r="B244" t="s" s="223">
        <v>43</v>
      </c>
      <c r="C244" t="s" s="191">
        <v>179</v>
      </c>
      <c r="D244" s="216">
        <v>20</v>
      </c>
      <c r="E244" s="357">
        <v>4.5</v>
      </c>
      <c r="F244" s="194">
        <v>66</v>
      </c>
      <c r="G244" s="216"/>
      <c r="H244" s="358"/>
      <c r="I244" s="197"/>
      <c r="J244" s="359"/>
      <c r="K244" s="360"/>
      <c r="L244" s="361"/>
      <c r="M244" s="362"/>
      <c r="N244" s="363"/>
      <c r="O244" s="364"/>
      <c r="P244" s="365"/>
      <c r="Q244" s="366"/>
      <c r="R244" s="367"/>
      <c r="S244" s="368"/>
      <c r="T244" s="369"/>
      <c r="U244" s="370"/>
      <c r="V244" s="371"/>
      <c r="W244" s="372"/>
      <c r="X244" s="216"/>
      <c r="Y244" s="216"/>
      <c r="Z244" s="216"/>
      <c r="AA244" s="216">
        <f>(SUM(G244:X244)+Y244+Z244)*D244</f>
        <v>0</v>
      </c>
      <c r="AB244" s="221">
        <f>(SUM(G244:W244)*F244)+((X244+Z244)*F244*1.2)+(Y244*F244*1.15)</f>
        <v>0</v>
      </c>
    </row>
    <row r="245" ht="15" customHeight="1">
      <c r="A245" t="s" s="189">
        <v>402</v>
      </c>
      <c r="B245" t="s" s="223">
        <v>43</v>
      </c>
      <c r="C245" t="s" s="191">
        <v>68</v>
      </c>
      <c r="D245" s="216">
        <v>20</v>
      </c>
      <c r="E245" s="357">
        <v>2.2</v>
      </c>
      <c r="F245" s="194">
        <v>55</v>
      </c>
      <c r="G245" s="216"/>
      <c r="H245" s="358"/>
      <c r="I245" s="197"/>
      <c r="J245" s="359"/>
      <c r="K245" s="360"/>
      <c r="L245" s="361"/>
      <c r="M245" s="362"/>
      <c r="N245" s="363"/>
      <c r="O245" s="364"/>
      <c r="P245" s="365"/>
      <c r="Q245" s="366"/>
      <c r="R245" s="367"/>
      <c r="S245" s="368"/>
      <c r="T245" s="369"/>
      <c r="U245" s="370"/>
      <c r="V245" s="371"/>
      <c r="W245" s="372"/>
      <c r="X245" s="216"/>
      <c r="Y245" s="216"/>
      <c r="Z245" s="216"/>
      <c r="AA245" s="216">
        <f>(SUM(G245:X245)+Y245+Z245)*D245</f>
        <v>0</v>
      </c>
      <c r="AB245" s="221">
        <f>(SUM(G245:W245)*F245)+((X245+Z245)*F245*1.2)+(Y245*F245*1.15)</f>
        <v>0</v>
      </c>
    </row>
    <row r="246" ht="15" customHeight="1">
      <c r="A246" t="s" s="189">
        <v>403</v>
      </c>
      <c r="B246" t="s" s="223">
        <v>43</v>
      </c>
      <c r="C246" t="s" s="191">
        <v>404</v>
      </c>
      <c r="D246" s="216">
        <v>20</v>
      </c>
      <c r="E246" s="357">
        <v>1.4</v>
      </c>
      <c r="F246" s="194">
        <v>53</v>
      </c>
      <c r="G246" s="216"/>
      <c r="H246" s="358"/>
      <c r="I246" s="197"/>
      <c r="J246" s="359"/>
      <c r="K246" s="360"/>
      <c r="L246" s="361"/>
      <c r="M246" s="362"/>
      <c r="N246" s="363"/>
      <c r="O246" s="364"/>
      <c r="P246" s="365"/>
      <c r="Q246" s="366"/>
      <c r="R246" s="367"/>
      <c r="S246" s="368"/>
      <c r="T246" s="369"/>
      <c r="U246" s="370"/>
      <c r="V246" s="371"/>
      <c r="W246" s="372"/>
      <c r="X246" s="216"/>
      <c r="Y246" s="216"/>
      <c r="Z246" s="216"/>
      <c r="AA246" s="216">
        <f>(SUM(G246:X246)+Y246+Z246)*D246</f>
        <v>0</v>
      </c>
      <c r="AB246" s="221">
        <f>(SUM(G246:W246)*F246)+((X246+Z246)*F246*1.2)+(Y246*F246*1.15)</f>
        <v>0</v>
      </c>
    </row>
    <row r="247" ht="15" customHeight="1">
      <c r="A247" t="s" s="228">
        <v>405</v>
      </c>
      <c r="B247" t="s" s="390">
        <v>43</v>
      </c>
      <c r="C247" t="s" s="230">
        <v>406</v>
      </c>
      <c r="D247" s="229">
        <v>30</v>
      </c>
      <c r="E247" s="306">
        <v>1</v>
      </c>
      <c r="F247" s="233">
        <v>58</v>
      </c>
      <c r="G247" s="229"/>
      <c r="H247" s="307"/>
      <c r="I247" s="236"/>
      <c r="J247" s="308"/>
      <c r="K247" s="309"/>
      <c r="L247" s="310"/>
      <c r="M247" s="311"/>
      <c r="N247" s="312"/>
      <c r="O247" s="313"/>
      <c r="P247" s="314"/>
      <c r="Q247" s="315"/>
      <c r="R247" s="316"/>
      <c r="S247" s="317"/>
      <c r="T247" s="318"/>
      <c r="U247" s="319"/>
      <c r="V247" s="320"/>
      <c r="W247" s="321"/>
      <c r="X247" s="229"/>
      <c r="Y247" s="229"/>
      <c r="Z247" s="229"/>
      <c r="AA247" s="229">
        <f>(SUM(G247:X247)+Y247+Z247)*D247</f>
        <v>0</v>
      </c>
      <c r="AB247" s="251">
        <f>(SUM(G247:W247)*F247)+((X247+Z247)*F247*1.2)+(Y247*F247*1.15)</f>
        <v>0</v>
      </c>
    </row>
    <row r="248" ht="15.75" customHeight="1">
      <c r="A248" s="461"/>
      <c r="B248" s="461"/>
      <c r="C248" s="462"/>
      <c r="D248" s="461"/>
      <c r="E248" s="254"/>
      <c r="F248" s="255"/>
      <c r="G248" s="461"/>
      <c r="H248" s="461"/>
      <c r="I248" s="461"/>
      <c r="J248" s="461"/>
      <c r="K248" s="461"/>
      <c r="L248" s="461"/>
      <c r="M248" s="461"/>
      <c r="N248" s="461"/>
      <c r="O248" s="461"/>
      <c r="P248" s="461"/>
      <c r="Q248" s="256"/>
      <c r="R248" s="461"/>
      <c r="S248" s="256"/>
      <c r="T248" s="461"/>
      <c r="U248" s="461"/>
      <c r="V248" s="461"/>
      <c r="W248" s="461"/>
      <c r="X248" s="461"/>
      <c r="Y248" s="461"/>
      <c r="Z248" s="461"/>
      <c r="AA248" s="252">
        <f>SUM(AA228:AA247)</f>
        <v>0</v>
      </c>
      <c r="AB248" s="468">
        <f>SUM(AB228:AB247)</f>
        <v>0</v>
      </c>
    </row>
    <row r="249" ht="15" customHeight="1">
      <c r="A249" s="469"/>
      <c r="B249" s="469"/>
      <c r="C249" s="470"/>
      <c r="D249" s="469"/>
      <c r="E249" s="471"/>
      <c r="F249" s="472"/>
      <c r="G249" s="469"/>
      <c r="H249" s="469"/>
      <c r="I249" s="469"/>
      <c r="J249" s="469"/>
      <c r="K249" s="469"/>
      <c r="L249" s="469"/>
      <c r="M249" s="469"/>
      <c r="N249" s="469"/>
      <c r="O249" s="469"/>
      <c r="P249" s="469"/>
      <c r="Q249" s="473"/>
      <c r="R249" s="469"/>
      <c r="S249" s="473"/>
      <c r="T249" s="469"/>
      <c r="U249" s="469"/>
      <c r="V249" s="469"/>
      <c r="W249" s="469"/>
      <c r="X249" s="469"/>
      <c r="Y249" s="469"/>
      <c r="Z249" s="469"/>
      <c r="AA249" s="469"/>
      <c r="AB249" s="474"/>
    </row>
    <row r="250" ht="15" customHeight="1">
      <c r="A250" s="469"/>
      <c r="B250" s="469"/>
      <c r="C250" s="470"/>
      <c r="D250" s="469"/>
      <c r="E250" s="471"/>
      <c r="F250" s="472"/>
      <c r="G250" s="259"/>
      <c r="H250" s="259"/>
      <c r="I250" s="259"/>
      <c r="J250" s="259"/>
      <c r="K250" s="259"/>
      <c r="L250" s="259"/>
      <c r="M250" s="259"/>
      <c r="N250" s="259"/>
      <c r="O250" s="259"/>
      <c r="P250" s="259"/>
      <c r="Q250" s="263"/>
      <c r="R250" s="259"/>
      <c r="S250" s="263"/>
      <c r="T250" s="259"/>
      <c r="U250" s="259"/>
      <c r="V250" s="259"/>
      <c r="W250" s="259"/>
      <c r="X250" s="259"/>
      <c r="Y250" s="259"/>
      <c r="Z250" s="259"/>
      <c r="AA250" s="259"/>
      <c r="AB250" s="475"/>
    </row>
    <row r="251" ht="18.55" customHeight="1">
      <c r="A251" s="476"/>
      <c r="B251" s="469"/>
      <c r="C251" s="470"/>
      <c r="D251" s="469"/>
      <c r="E251" s="471"/>
      <c r="F251" s="477"/>
      <c r="G251" s="107">
        <v>0</v>
      </c>
      <c r="H251" s="108">
        <v>0</v>
      </c>
      <c r="I251" s="109">
        <v>0</v>
      </c>
      <c r="J251" s="110">
        <v>0</v>
      </c>
      <c r="K251" s="111">
        <v>0</v>
      </c>
      <c r="L251" s="112">
        <v>0</v>
      </c>
      <c r="M251" s="113">
        <v>0</v>
      </c>
      <c r="N251" s="114">
        <v>0</v>
      </c>
      <c r="O251" s="115">
        <v>0</v>
      </c>
      <c r="P251" s="116">
        <v>0</v>
      </c>
      <c r="Q251" s="117">
        <v>0</v>
      </c>
      <c r="R251" s="118">
        <v>0</v>
      </c>
      <c r="S251" s="119">
        <v>0</v>
      </c>
      <c r="T251" s="120">
        <v>0</v>
      </c>
      <c r="U251" s="121">
        <v>0</v>
      </c>
      <c r="V251" s="122">
        <v>0</v>
      </c>
      <c r="W251" s="123">
        <v>0</v>
      </c>
      <c r="X251" s="107"/>
      <c r="Y251" s="107"/>
      <c r="Z251" s="107"/>
      <c r="AA251" s="124">
        <f>SUM(AA21,AA65,AA84,AA119,AA141,AA187,AA206,AA28,AA226,AA248)</f>
        <v>0</v>
      </c>
      <c r="AB251" s="125">
        <f>SUM(AB21,AB65,AB84,AB119,AB141,AB187,AB206,AB28,AB226,AB248)</f>
        <v>0</v>
      </c>
    </row>
    <row r="252" ht="15" customHeight="1">
      <c r="A252" s="478"/>
      <c r="B252" s="469"/>
      <c r="C252" s="470"/>
      <c r="D252" s="469"/>
      <c r="E252" s="471"/>
      <c r="F252" s="472"/>
      <c r="G252" s="461"/>
      <c r="H252" s="461"/>
      <c r="I252" s="461"/>
      <c r="J252" s="461"/>
      <c r="K252" s="252"/>
      <c r="L252" s="461"/>
      <c r="M252" s="461"/>
      <c r="N252" s="461"/>
      <c r="O252" s="461"/>
      <c r="P252" s="461"/>
      <c r="Q252" s="461"/>
      <c r="R252" s="461"/>
      <c r="S252" s="461"/>
      <c r="T252" s="461"/>
      <c r="U252" s="461"/>
      <c r="V252" s="461"/>
      <c r="W252" s="461"/>
      <c r="X252" s="461"/>
      <c r="Y252" s="461"/>
      <c r="Z252" s="461"/>
      <c r="AA252" s="461"/>
      <c r="AB252" s="461"/>
    </row>
    <row r="253" ht="15" customHeight="1">
      <c r="A253" s="476"/>
      <c r="B253" s="476"/>
      <c r="C253" s="476"/>
      <c r="D253" s="469"/>
      <c r="E253" s="471"/>
      <c r="F253" s="472"/>
      <c r="G253" s="469"/>
      <c r="H253" s="469"/>
      <c r="I253" s="469"/>
      <c r="J253" s="469"/>
      <c r="K253" s="479"/>
      <c r="L253" s="469"/>
      <c r="M253" s="469"/>
      <c r="N253" s="469"/>
      <c r="O253" s="469"/>
      <c r="P253" s="469"/>
      <c r="Q253" s="469"/>
      <c r="R253" s="469"/>
      <c r="S253" s="469"/>
      <c r="T253" s="469"/>
      <c r="U253" s="469"/>
      <c r="V253" s="469"/>
      <c r="W253" s="469"/>
      <c r="X253" s="469"/>
      <c r="Y253" s="469"/>
      <c r="Z253" s="469"/>
      <c r="AA253" s="469"/>
      <c r="AB253" s="469"/>
    </row>
    <row r="254" ht="15" customHeight="1">
      <c r="A254" s="479"/>
      <c r="B254" s="469"/>
      <c r="C254" s="470"/>
      <c r="D254" s="469"/>
      <c r="E254" s="471"/>
      <c r="F254" s="472"/>
      <c r="G254" s="469"/>
      <c r="H254" s="469"/>
      <c r="I254" s="469"/>
      <c r="J254" s="469"/>
      <c r="K254" s="479"/>
      <c r="L254" s="469"/>
      <c r="M254" s="469"/>
      <c r="N254" s="469"/>
      <c r="O254" s="469"/>
      <c r="P254" s="469"/>
      <c r="Q254" s="469"/>
      <c r="R254" s="469"/>
      <c r="S254" s="469"/>
      <c r="T254" s="469"/>
      <c r="U254" s="480"/>
      <c r="V254" s="480"/>
      <c r="W254" s="480"/>
      <c r="X254" s="480"/>
      <c r="Y254" s="481"/>
      <c r="Z254" s="481"/>
      <c r="AA254" s="469"/>
      <c r="AB254" s="469"/>
    </row>
    <row r="255" ht="15" customHeight="1">
      <c r="A255" s="479"/>
      <c r="B255" s="479"/>
      <c r="C255" s="482"/>
      <c r="D255" s="479"/>
      <c r="E255" s="479"/>
      <c r="F255" s="483"/>
      <c r="G255" s="484"/>
      <c r="H255" s="484"/>
      <c r="I255" s="484"/>
      <c r="J255" s="484"/>
      <c r="K255" s="481"/>
      <c r="L255" s="469"/>
      <c r="M255" s="481"/>
      <c r="N255" s="469"/>
      <c r="O255" s="485"/>
      <c r="P255" s="480"/>
      <c r="Q255" s="480"/>
      <c r="R255" s="480"/>
      <c r="S255" s="480"/>
      <c r="T255" s="481"/>
      <c r="U255" s="469"/>
      <c r="V255" s="481"/>
      <c r="W255" s="486"/>
      <c r="X255" s="486"/>
      <c r="Y255" s="487"/>
      <c r="Z255" s="487"/>
      <c r="AA255" s="469"/>
      <c r="AB255" s="469"/>
    </row>
    <row r="256" ht="15" customHeight="1">
      <c r="A256" s="476"/>
      <c r="B256" s="476"/>
      <c r="C256" s="476"/>
      <c r="D256" s="469"/>
      <c r="E256" s="469"/>
      <c r="F256" s="488"/>
      <c r="G256" s="486"/>
      <c r="H256" s="486"/>
      <c r="I256" s="486"/>
      <c r="J256" s="487"/>
      <c r="K256" s="487"/>
      <c r="L256" s="487"/>
      <c r="M256" s="487"/>
      <c r="N256" s="469"/>
      <c r="O256" s="488"/>
      <c r="P256" s="486"/>
      <c r="Q256" s="486"/>
      <c r="R256" s="486"/>
      <c r="S256" s="487"/>
      <c r="T256" s="487"/>
      <c r="U256" s="487"/>
      <c r="V256" s="487"/>
      <c r="W256" s="486"/>
      <c r="X256" s="486"/>
      <c r="Y256" s="487"/>
      <c r="Z256" s="487"/>
      <c r="AA256" s="469"/>
      <c r="AB256" s="469"/>
    </row>
    <row r="257" ht="15" customHeight="1">
      <c r="A257" s="476"/>
      <c r="B257" s="476"/>
      <c r="C257" s="476"/>
      <c r="D257" s="469"/>
      <c r="E257" s="469"/>
      <c r="F257" s="488"/>
      <c r="G257" s="486"/>
      <c r="H257" s="486"/>
      <c r="I257" s="486"/>
      <c r="J257" s="487"/>
      <c r="K257" s="487"/>
      <c r="L257" s="487"/>
      <c r="M257" s="487"/>
      <c r="N257" s="469"/>
      <c r="O257" s="488"/>
      <c r="P257" s="486"/>
      <c r="Q257" s="486"/>
      <c r="R257" s="486"/>
      <c r="S257" s="487"/>
      <c r="T257" s="487"/>
      <c r="U257" s="487"/>
      <c r="V257" s="487"/>
      <c r="W257" s="486"/>
      <c r="X257" s="486"/>
      <c r="Y257" s="487"/>
      <c r="Z257" s="487"/>
      <c r="AA257" s="469"/>
      <c r="AB257" s="469"/>
    </row>
    <row r="258" ht="15" customHeight="1">
      <c r="A258" s="476"/>
      <c r="B258" s="476"/>
      <c r="C258" s="476"/>
      <c r="D258" s="469"/>
      <c r="E258" s="469"/>
      <c r="F258" s="488"/>
      <c r="G258" s="486"/>
      <c r="H258" s="486"/>
      <c r="I258" s="486"/>
      <c r="J258" s="487"/>
      <c r="K258" s="487"/>
      <c r="L258" s="487"/>
      <c r="M258" s="487"/>
      <c r="N258" s="469"/>
      <c r="O258" s="488"/>
      <c r="P258" s="486"/>
      <c r="Q258" s="486"/>
      <c r="R258" s="486"/>
      <c r="S258" s="487"/>
      <c r="T258" s="487"/>
      <c r="U258" s="487"/>
      <c r="V258" s="487"/>
      <c r="W258" s="486"/>
      <c r="X258" s="486"/>
      <c r="Y258" s="487"/>
      <c r="Z258" s="487"/>
      <c r="AA258" s="469"/>
      <c r="AB258" s="469"/>
    </row>
    <row r="259" ht="15" customHeight="1">
      <c r="A259" s="469"/>
      <c r="B259" s="469"/>
      <c r="C259" s="470"/>
      <c r="D259" s="469"/>
      <c r="E259" s="469"/>
      <c r="F259" s="488"/>
      <c r="G259" s="486"/>
      <c r="H259" s="486"/>
      <c r="I259" s="486"/>
      <c r="J259" s="487"/>
      <c r="K259" s="487"/>
      <c r="L259" s="487"/>
      <c r="M259" s="487"/>
      <c r="N259" s="469"/>
      <c r="O259" s="488"/>
      <c r="P259" s="486"/>
      <c r="Q259" s="486"/>
      <c r="R259" s="486"/>
      <c r="S259" s="487"/>
      <c r="T259" s="487"/>
      <c r="U259" s="487"/>
      <c r="V259" s="487"/>
      <c r="W259" s="486"/>
      <c r="X259" s="486"/>
      <c r="Y259" s="487"/>
      <c r="Z259" s="487"/>
      <c r="AA259" s="469"/>
      <c r="AB259" s="469"/>
    </row>
    <row r="260" ht="15" customHeight="1">
      <c r="A260" s="469"/>
      <c r="B260" s="469"/>
      <c r="C260" s="470"/>
      <c r="D260" s="469"/>
      <c r="E260" s="469"/>
      <c r="F260" s="488"/>
      <c r="G260" s="486"/>
      <c r="H260" s="486"/>
      <c r="I260" s="486"/>
      <c r="J260" s="487"/>
      <c r="K260" s="487"/>
      <c r="L260" s="487"/>
      <c r="M260" s="487"/>
      <c r="N260" s="469"/>
      <c r="O260" s="488"/>
      <c r="P260" s="486"/>
      <c r="Q260" s="486"/>
      <c r="R260" s="486"/>
      <c r="S260" s="487"/>
      <c r="T260" s="487"/>
      <c r="U260" s="487"/>
      <c r="V260" s="487"/>
      <c r="W260" s="486"/>
      <c r="X260" s="486"/>
      <c r="Y260" s="487"/>
      <c r="Z260" s="487"/>
      <c r="AA260" s="469"/>
      <c r="AB260" s="469"/>
    </row>
    <row r="261" ht="15" customHeight="1">
      <c r="A261" s="469"/>
      <c r="B261" s="469"/>
      <c r="C261" s="470"/>
      <c r="D261" s="469"/>
      <c r="E261" s="469"/>
      <c r="F261" s="488"/>
      <c r="G261" s="486"/>
      <c r="H261" s="486"/>
      <c r="I261" s="486"/>
      <c r="J261" s="487"/>
      <c r="K261" s="487"/>
      <c r="L261" s="487"/>
      <c r="M261" s="487"/>
      <c r="N261" s="469"/>
      <c r="O261" s="488"/>
      <c r="P261" s="486"/>
      <c r="Q261" s="486"/>
      <c r="R261" s="486"/>
      <c r="S261" s="487"/>
      <c r="T261" s="487"/>
      <c r="U261" s="487"/>
      <c r="V261" s="487"/>
      <c r="W261" s="486"/>
      <c r="X261" s="486"/>
      <c r="Y261" s="487"/>
      <c r="Z261" s="487"/>
      <c r="AA261" s="469"/>
      <c r="AB261" s="469"/>
    </row>
    <row r="262" ht="15" customHeight="1">
      <c r="A262" s="469"/>
      <c r="B262" s="469"/>
      <c r="C262" s="470"/>
      <c r="D262" s="469"/>
      <c r="E262" s="469"/>
      <c r="F262" s="488"/>
      <c r="G262" s="486"/>
      <c r="H262" s="486"/>
      <c r="I262" s="486"/>
      <c r="J262" s="487"/>
      <c r="K262" s="487"/>
      <c r="L262" s="487"/>
      <c r="M262" s="487"/>
      <c r="N262" s="469"/>
      <c r="O262" s="488"/>
      <c r="P262" s="486"/>
      <c r="Q262" s="486"/>
      <c r="R262" s="486"/>
      <c r="S262" s="487"/>
      <c r="T262" s="487"/>
      <c r="U262" s="487"/>
      <c r="V262" s="487"/>
      <c r="W262" s="486"/>
      <c r="X262" s="486"/>
      <c r="Y262" s="479"/>
      <c r="Z262" s="479"/>
      <c r="AA262" s="469"/>
      <c r="AB262" s="469"/>
    </row>
    <row r="263" ht="15" customHeight="1">
      <c r="A263" s="469"/>
      <c r="B263" s="469"/>
      <c r="C263" s="470"/>
      <c r="D263" s="469"/>
      <c r="E263" s="469"/>
      <c r="F263" s="488"/>
      <c r="G263" s="486"/>
      <c r="H263" s="486"/>
      <c r="I263" s="486"/>
      <c r="J263" s="479"/>
      <c r="K263" s="479"/>
      <c r="L263" s="479"/>
      <c r="M263" s="479"/>
      <c r="N263" s="469"/>
      <c r="O263" s="488"/>
      <c r="P263" s="486"/>
      <c r="Q263" s="486"/>
      <c r="R263" s="486"/>
      <c r="S263" s="489"/>
      <c r="T263" s="479"/>
      <c r="U263" s="479"/>
      <c r="V263" s="479"/>
      <c r="W263" s="469"/>
      <c r="X263" s="469"/>
      <c r="Y263" s="469"/>
      <c r="Z263" s="469"/>
      <c r="AA263" s="469"/>
      <c r="AB263" s="469"/>
    </row>
  </sheetData>
  <mergeCells count="59">
    <mergeCell ref="B1:F3"/>
    <mergeCell ref="G1:J1"/>
    <mergeCell ref="A253:C253"/>
    <mergeCell ref="U254:X254"/>
    <mergeCell ref="F255:J255"/>
    <mergeCell ref="O255:S255"/>
    <mergeCell ref="Y255"/>
    <mergeCell ref="A256:C256"/>
    <mergeCell ref="F256:I256"/>
    <mergeCell ref="J256:M256"/>
    <mergeCell ref="O256:R256"/>
    <mergeCell ref="S256:V256"/>
    <mergeCell ref="Y256"/>
    <mergeCell ref="A257:C257"/>
    <mergeCell ref="F257:I257"/>
    <mergeCell ref="J257:M257"/>
    <mergeCell ref="O257:R257"/>
    <mergeCell ref="S257:V257"/>
    <mergeCell ref="Y257"/>
    <mergeCell ref="A258:C258"/>
    <mergeCell ref="F258:I258"/>
    <mergeCell ref="J258:M258"/>
    <mergeCell ref="O258:R258"/>
    <mergeCell ref="S258:V258"/>
    <mergeCell ref="Y258"/>
    <mergeCell ref="F259:I259"/>
    <mergeCell ref="J259:M259"/>
    <mergeCell ref="O259:R259"/>
    <mergeCell ref="S259:V259"/>
    <mergeCell ref="Y259"/>
    <mergeCell ref="F260:I260"/>
    <mergeCell ref="J260:M260"/>
    <mergeCell ref="O260:R260"/>
    <mergeCell ref="S260:V260"/>
    <mergeCell ref="Y260"/>
    <mergeCell ref="F261:I261"/>
    <mergeCell ref="J261:M261"/>
    <mergeCell ref="O261:R261"/>
    <mergeCell ref="S261:V261"/>
    <mergeCell ref="Y261"/>
    <mergeCell ref="F262:I262"/>
    <mergeCell ref="J262:M262"/>
    <mergeCell ref="O262:R262"/>
    <mergeCell ref="S262:V262"/>
    <mergeCell ref="Y262"/>
    <mergeCell ref="F263:I263"/>
    <mergeCell ref="J263:M263"/>
    <mergeCell ref="O263:R263"/>
    <mergeCell ref="S263:V263"/>
    <mergeCell ref="A6:B6"/>
    <mergeCell ref="A227:B227"/>
    <mergeCell ref="A207:B207"/>
    <mergeCell ref="A22:B22"/>
    <mergeCell ref="A29:B29"/>
    <mergeCell ref="A66:B66"/>
    <mergeCell ref="A88:B88"/>
    <mergeCell ref="A126:B126"/>
    <mergeCell ref="A144:B144"/>
    <mergeCell ref="A188:B188"/>
  </mergeCells>
  <conditionalFormatting sqref="AB3 F6:F66 AB6:AB27 AB30:AB64 AB66:AB83 F67:F127 AB85:AB118 AB120:AB125 AB127:AB140 F128:F186 AB142:AB143 AB145:AB187 F189:F205 AB189:AB205 F207:F251 AB208:AB226 AB228:AB247 AB251 F252:F254">
    <cfRule type="cellIs" dxfId="0" priority="1" operator="lessThan" stopIfTrue="1">
      <formula>0</formula>
    </cfRule>
  </conditionalFormatting>
  <pageMargins left="0.7875" right="0.7875" top="1.025" bottom="1.025" header="0.7875" footer="0.7875"/>
  <pageSetup firstPageNumber="1" fitToHeight="1" fitToWidth="1" scale="100" useFirstPageNumber="0" orientation="portrait" pageOrder="downThenOver"/>
  <headerFooter>
    <oddHeader>&amp;C&amp;"Arial,Regular"&amp;10&amp;K000000Allgäuholds</oddHeader>
    <oddFooter>&amp;C&amp;"Arial,Regular"&amp;10&amp;K000000Seite 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AK83"/>
  <sheetViews>
    <sheetView workbookViewId="0" showGridLines="0" defaultGridColor="1"/>
  </sheetViews>
  <sheetFormatPr defaultColWidth="11" defaultRowHeight="15" customHeight="1" outlineLevelRow="0" outlineLevelCol="0"/>
  <cols>
    <col min="1" max="2" hidden="1" width="11" style="490" customWidth="1"/>
    <col min="3" max="3" width="11.3516" style="490" customWidth="1"/>
    <col min="4" max="4" width="12.6719" style="490" customWidth="1"/>
    <col min="5" max="5" width="35.3516" style="490" customWidth="1"/>
    <col min="6" max="6" width="18.6562" style="490" customWidth="1"/>
    <col min="7" max="7" width="8.85156" style="490" customWidth="1"/>
    <col min="8" max="8" width="18.5" style="490" customWidth="1"/>
    <col min="9" max="9" width="14.6719" style="490" customWidth="1"/>
    <col min="10" max="15" width="9.17188" style="490" customWidth="1"/>
    <col min="16" max="17" width="9.67188" style="490" customWidth="1"/>
    <col min="18" max="25" width="9.17188" style="490" customWidth="1"/>
    <col min="26" max="26" width="9" style="490" customWidth="1"/>
    <col min="27" max="27" width="8.35156" style="490" customWidth="1"/>
    <col min="28" max="28" width="11" style="490" customWidth="1"/>
    <col min="29" max="29" width="20.5" style="490" customWidth="1"/>
    <col min="30" max="37" width="11" style="490" customWidth="1"/>
    <col min="38" max="16384" width="11" style="490" customWidth="1"/>
  </cols>
  <sheetData>
    <row r="1" ht="34.5" customHeight="1">
      <c r="A1" s="491"/>
      <c r="B1" s="491"/>
      <c r="C1" s="492"/>
      <c r="D1" s="492"/>
      <c r="E1" s="492"/>
      <c r="F1" s="492"/>
      <c r="G1" s="492"/>
      <c r="H1" s="492"/>
      <c r="I1" t="s" s="493">
        <v>407</v>
      </c>
      <c r="J1" s="494"/>
      <c r="K1" s="494"/>
      <c r="L1" s="494"/>
      <c r="M1" s="494"/>
      <c r="N1" s="494"/>
      <c r="O1" s="494"/>
      <c r="P1" s="495">
        <v>44887</v>
      </c>
      <c r="Q1" s="496"/>
      <c r="R1" s="496"/>
      <c r="S1" s="496"/>
      <c r="T1" s="496"/>
      <c r="U1" s="496"/>
      <c r="V1" s="497"/>
      <c r="W1" s="498"/>
      <c r="X1" s="498"/>
      <c r="Y1" s="498"/>
      <c r="Z1" s="498"/>
      <c r="AA1" s="95"/>
      <c r="AB1" s="499"/>
      <c r="AC1" s="95"/>
      <c r="AD1" s="500"/>
      <c r="AE1" s="501"/>
      <c r="AF1" s="501"/>
      <c r="AG1" s="501"/>
      <c r="AH1" s="501"/>
      <c r="AI1" s="501"/>
      <c r="AJ1" s="501"/>
      <c r="AK1" s="501"/>
    </row>
    <row r="2" ht="72" customHeight="1">
      <c r="A2" s="502"/>
      <c r="B2" s="502"/>
      <c r="C2" s="503"/>
      <c r="D2" s="503"/>
      <c r="E2" s="503"/>
      <c r="F2" s="503"/>
      <c r="G2" s="503"/>
      <c r="H2" s="503"/>
      <c r="I2" s="504"/>
      <c r="J2" s="505"/>
      <c r="K2" s="505"/>
      <c r="L2" s="505"/>
      <c r="M2" s="505"/>
      <c r="N2" s="505"/>
      <c r="O2" s="505"/>
      <c r="P2" s="506"/>
      <c r="Q2" s="507"/>
      <c r="R2" s="507"/>
      <c r="S2" s="507"/>
      <c r="T2" s="507"/>
      <c r="U2" s="507"/>
      <c r="V2" s="508"/>
      <c r="W2" s="509"/>
      <c r="X2" s="509"/>
      <c r="Y2" s="509"/>
      <c r="Z2" s="509"/>
      <c r="AA2" s="101"/>
      <c r="AB2" s="510"/>
      <c r="AC2" s="101"/>
      <c r="AD2" s="500"/>
      <c r="AE2" s="501"/>
      <c r="AF2" s="501"/>
      <c r="AG2" s="501"/>
      <c r="AH2" s="501"/>
      <c r="AI2" s="501"/>
      <c r="AJ2" s="501"/>
      <c r="AK2" s="501"/>
    </row>
    <row r="3" ht="39" customHeight="1">
      <c r="A3" s="511">
        <v>209</v>
      </c>
      <c r="B3" s="511">
        <v>43</v>
      </c>
      <c r="C3" s="512"/>
      <c r="D3" s="512"/>
      <c r="E3" s="512"/>
      <c r="F3" s="512"/>
      <c r="G3" s="512"/>
      <c r="H3" s="512"/>
      <c r="I3" s="513"/>
      <c r="J3" s="514">
        <f>J66</f>
        <v>0</v>
      </c>
      <c r="K3" s="515">
        <f>K66</f>
        <v>0</v>
      </c>
      <c r="L3" s="516">
        <f>L66</f>
        <v>0</v>
      </c>
      <c r="M3" s="517">
        <f>M66</f>
        <v>0</v>
      </c>
      <c r="N3" s="518">
        <f>N66</f>
        <v>0</v>
      </c>
      <c r="O3" s="519">
        <f>O66</f>
        <v>0</v>
      </c>
      <c r="P3" s="520">
        <f>P66</f>
        <v>0</v>
      </c>
      <c r="Q3" s="521">
        <f>Q66</f>
        <v>0</v>
      </c>
      <c r="R3" s="522">
        <f>R66</f>
        <v>0</v>
      </c>
      <c r="S3" s="523">
        <f>S66</f>
        <v>0</v>
      </c>
      <c r="T3" s="524">
        <f>T66</f>
        <v>0</v>
      </c>
      <c r="U3" s="525">
        <f>U66</f>
        <v>0</v>
      </c>
      <c r="V3" s="526">
        <f>V66</f>
        <v>0</v>
      </c>
      <c r="W3" s="527">
        <f>W66</f>
        <v>0</v>
      </c>
      <c r="X3" s="528">
        <f>X66</f>
        <v>0</v>
      </c>
      <c r="Y3" s="529">
        <f>Y66</f>
        <v>0</v>
      </c>
      <c r="Z3" s="530">
        <f>Z66</f>
        <v>0</v>
      </c>
      <c r="AA3" s="531"/>
      <c r="AB3" s="532"/>
      <c r="AC3" s="533"/>
      <c r="AD3" s="501"/>
      <c r="AE3" s="501"/>
      <c r="AF3" s="501"/>
      <c r="AG3" s="501"/>
      <c r="AH3" s="501"/>
      <c r="AI3" s="501"/>
      <c r="AJ3" s="501"/>
      <c r="AK3" s="501"/>
    </row>
    <row r="4" ht="15.75" customHeight="1">
      <c r="A4" s="502"/>
      <c r="B4" s="502"/>
      <c r="C4" s="259"/>
      <c r="D4" s="259"/>
      <c r="E4" s="260"/>
      <c r="F4" s="259"/>
      <c r="G4" s="259"/>
      <c r="H4" s="259"/>
      <c r="I4" s="259"/>
      <c r="J4" s="162"/>
      <c r="K4" s="155"/>
      <c r="L4" s="155"/>
      <c r="M4" s="155"/>
      <c r="N4" s="155"/>
      <c r="O4" s="155"/>
      <c r="P4" s="155"/>
      <c r="Q4" s="155"/>
      <c r="R4" s="155"/>
      <c r="S4" s="155"/>
      <c r="T4" s="534"/>
      <c r="U4" s="155"/>
      <c r="V4" s="534"/>
      <c r="W4" s="155"/>
      <c r="X4" s="155"/>
      <c r="Y4" s="155"/>
      <c r="Z4" s="155"/>
      <c r="AA4" s="259"/>
      <c r="AB4" s="535"/>
      <c r="AC4" s="259"/>
      <c r="AD4" s="501"/>
      <c r="AE4" s="501"/>
      <c r="AF4" s="501"/>
      <c r="AG4" s="501"/>
      <c r="AH4" s="501"/>
      <c r="AI4" s="501"/>
      <c r="AJ4" s="501"/>
      <c r="AK4" s="501"/>
    </row>
    <row r="5" ht="48" customHeight="1">
      <c r="A5" s="536"/>
      <c r="B5" s="537"/>
      <c r="C5" s="131"/>
      <c r="D5" s="538"/>
      <c r="E5" t="s" s="132">
        <v>15</v>
      </c>
      <c r="F5" s="538"/>
      <c r="G5" t="s" s="133">
        <v>16</v>
      </c>
      <c r="H5" t="s" s="134">
        <v>408</v>
      </c>
      <c r="I5" t="s" s="134">
        <v>409</v>
      </c>
      <c r="J5" t="s" s="135">
        <v>19</v>
      </c>
      <c r="K5" t="s" s="136">
        <v>20</v>
      </c>
      <c r="L5" t="s" s="137">
        <v>21</v>
      </c>
      <c r="M5" t="s" s="138">
        <v>22</v>
      </c>
      <c r="N5" t="s" s="139">
        <v>23</v>
      </c>
      <c r="O5" t="s" s="140">
        <v>24</v>
      </c>
      <c r="P5" t="s" s="141">
        <v>25</v>
      </c>
      <c r="Q5" t="s" s="142">
        <v>26</v>
      </c>
      <c r="R5" t="s" s="143">
        <v>27</v>
      </c>
      <c r="S5" t="s" s="144">
        <v>28</v>
      </c>
      <c r="T5" t="s" s="145">
        <v>29</v>
      </c>
      <c r="U5" t="s" s="146">
        <v>30</v>
      </c>
      <c r="V5" t="s" s="147">
        <v>31</v>
      </c>
      <c r="W5" t="s" s="148">
        <v>32</v>
      </c>
      <c r="X5" t="s" s="149">
        <v>33</v>
      </c>
      <c r="Y5" t="s" s="150">
        <v>34</v>
      </c>
      <c r="Z5" t="s" s="151">
        <v>35</v>
      </c>
      <c r="AA5" s="539"/>
      <c r="AB5" t="s" s="135">
        <v>410</v>
      </c>
      <c r="AC5" t="s" s="153">
        <v>40</v>
      </c>
      <c r="AD5" s="540"/>
      <c r="AE5" s="501"/>
      <c r="AF5" s="501"/>
      <c r="AG5" s="501"/>
      <c r="AH5" s="501"/>
      <c r="AI5" s="501"/>
      <c r="AJ5" s="501"/>
      <c r="AK5" s="501"/>
    </row>
    <row r="6" ht="21.7" customHeight="1">
      <c r="A6" s="541"/>
      <c r="B6" s="511"/>
      <c r="C6" t="s" s="154">
        <v>411</v>
      </c>
      <c r="D6" s="155"/>
      <c r="E6" s="542"/>
      <c r="F6" s="543"/>
      <c r="G6" s="543"/>
      <c r="H6" s="544"/>
      <c r="I6" s="545"/>
      <c r="J6" s="543"/>
      <c r="K6" s="543"/>
      <c r="L6" s="546"/>
      <c r="M6" s="543"/>
      <c r="N6" s="543"/>
      <c r="O6" s="543"/>
      <c r="P6" s="543"/>
      <c r="Q6" s="543"/>
      <c r="R6" s="543"/>
      <c r="S6" s="543"/>
      <c r="T6" s="543"/>
      <c r="U6" s="543"/>
      <c r="V6" s="543"/>
      <c r="W6" s="543"/>
      <c r="X6" s="543"/>
      <c r="Y6" s="543"/>
      <c r="Z6" s="543"/>
      <c r="AA6" s="543"/>
      <c r="AB6" s="543"/>
      <c r="AC6" s="547"/>
      <c r="AD6" s="501"/>
      <c r="AE6" s="501"/>
      <c r="AF6" s="501"/>
      <c r="AG6" s="501"/>
      <c r="AH6" s="501"/>
      <c r="AI6" s="501"/>
      <c r="AJ6" s="501"/>
      <c r="AK6" s="501"/>
    </row>
    <row r="7" ht="15" customHeight="1">
      <c r="A7" s="548">
        <v>196</v>
      </c>
      <c r="B7" s="549">
        <v>1</v>
      </c>
      <c r="C7" t="s" s="164">
        <v>412</v>
      </c>
      <c r="D7" t="s" s="550">
        <v>43</v>
      </c>
      <c r="E7" t="s" s="166">
        <v>413</v>
      </c>
      <c r="F7" s="187"/>
      <c r="G7" s="187">
        <v>2</v>
      </c>
      <c r="H7" t="s" s="551">
        <v>414</v>
      </c>
      <c r="I7" s="169">
        <v>300</v>
      </c>
      <c r="J7" s="187"/>
      <c r="K7" s="291"/>
      <c r="L7" s="172"/>
      <c r="M7" s="292"/>
      <c r="N7" s="293"/>
      <c r="O7" s="294"/>
      <c r="P7" s="295"/>
      <c r="Q7" s="296"/>
      <c r="R7" s="297"/>
      <c r="S7" s="298"/>
      <c r="T7" s="299"/>
      <c r="U7" s="431"/>
      <c r="V7" s="432"/>
      <c r="W7" s="445"/>
      <c r="X7" s="303"/>
      <c r="Y7" s="304"/>
      <c r="Z7" s="305"/>
      <c r="AA7" s="463"/>
      <c r="AB7" s="552">
        <f>(SUM(J7:Z7))*G7</f>
        <v>0</v>
      </c>
      <c r="AC7" s="439">
        <f>(SUM(J7:Z7)*I7)</f>
        <v>0</v>
      </c>
      <c r="AD7" s="540"/>
      <c r="AE7" s="501"/>
      <c r="AF7" s="501"/>
      <c r="AG7" s="501"/>
      <c r="AH7" s="501"/>
      <c r="AI7" s="501"/>
      <c r="AJ7" s="501"/>
      <c r="AK7" s="501"/>
    </row>
    <row r="8" ht="15" customHeight="1">
      <c r="A8" s="548"/>
      <c r="B8" s="537"/>
      <c r="C8" t="s" s="189">
        <v>415</v>
      </c>
      <c r="D8" t="s" s="553">
        <v>43</v>
      </c>
      <c r="E8" t="s" s="191">
        <v>416</v>
      </c>
      <c r="F8" s="216"/>
      <c r="G8" s="216">
        <v>2</v>
      </c>
      <c r="H8" t="s" s="222">
        <v>417</v>
      </c>
      <c r="I8" s="194">
        <v>200</v>
      </c>
      <c r="J8" s="216"/>
      <c r="K8" s="358"/>
      <c r="L8" s="197"/>
      <c r="M8" s="359"/>
      <c r="N8" s="360"/>
      <c r="O8" s="361"/>
      <c r="P8" s="362"/>
      <c r="Q8" s="363"/>
      <c r="R8" s="364"/>
      <c r="S8" s="365"/>
      <c r="T8" s="366"/>
      <c r="U8" s="378"/>
      <c r="V8" s="379"/>
      <c r="W8" s="376"/>
      <c r="X8" s="370"/>
      <c r="Y8" s="371"/>
      <c r="Z8" s="372"/>
      <c r="AA8" s="458"/>
      <c r="AB8" s="554">
        <f>(SUM(J8:Z8))*G8</f>
        <v>0</v>
      </c>
      <c r="AC8" s="215">
        <f>(SUM(J8:Z8)*I8)</f>
        <v>0</v>
      </c>
      <c r="AD8" s="540"/>
      <c r="AE8" s="501"/>
      <c r="AF8" s="501"/>
      <c r="AG8" s="501"/>
      <c r="AH8" s="501"/>
      <c r="AI8" s="501"/>
      <c r="AJ8" s="501"/>
      <c r="AK8" s="501"/>
    </row>
    <row r="9" ht="15" customHeight="1">
      <c r="A9" s="548">
        <v>189</v>
      </c>
      <c r="B9" s="555">
        <v>3</v>
      </c>
      <c r="C9" t="s" s="189">
        <v>418</v>
      </c>
      <c r="D9" t="s" s="553">
        <v>43</v>
      </c>
      <c r="E9" t="s" s="191">
        <v>419</v>
      </c>
      <c r="F9" t="s" s="556">
        <v>420</v>
      </c>
      <c r="G9" s="216">
        <v>4</v>
      </c>
      <c r="H9" t="s" s="222">
        <v>421</v>
      </c>
      <c r="I9" s="194">
        <v>250</v>
      </c>
      <c r="J9" s="216"/>
      <c r="K9" s="358"/>
      <c r="L9" s="197"/>
      <c r="M9" s="359"/>
      <c r="N9" s="360"/>
      <c r="O9" s="361"/>
      <c r="P9" s="362"/>
      <c r="Q9" s="363"/>
      <c r="R9" s="364"/>
      <c r="S9" s="365"/>
      <c r="T9" s="366"/>
      <c r="U9" s="378"/>
      <c r="V9" s="379"/>
      <c r="W9" s="376"/>
      <c r="X9" s="370"/>
      <c r="Y9" s="371"/>
      <c r="Z9" s="372"/>
      <c r="AA9" s="216"/>
      <c r="AB9" s="557">
        <f>(SUM(J9:Z9))*G9</f>
        <v>0</v>
      </c>
      <c r="AC9" s="215">
        <f>(SUM(J9:Z9)*I9)</f>
        <v>0</v>
      </c>
      <c r="AD9" s="540"/>
      <c r="AE9" s="501"/>
      <c r="AF9" s="501"/>
      <c r="AG9" s="501"/>
      <c r="AH9" s="501"/>
      <c r="AI9" s="501"/>
      <c r="AJ9" s="501"/>
      <c r="AK9" s="501"/>
    </row>
    <row r="10" ht="15" customHeight="1">
      <c r="A10" s="558">
        <v>187</v>
      </c>
      <c r="B10" s="548">
        <v>4</v>
      </c>
      <c r="C10" t="s" s="189">
        <v>422</v>
      </c>
      <c r="D10" t="s" s="553">
        <v>43</v>
      </c>
      <c r="E10" t="s" s="191">
        <v>423</v>
      </c>
      <c r="F10" t="s" s="556">
        <v>420</v>
      </c>
      <c r="G10" s="216">
        <v>4</v>
      </c>
      <c r="H10" t="s" s="222">
        <v>424</v>
      </c>
      <c r="I10" s="194">
        <v>217</v>
      </c>
      <c r="J10" s="216"/>
      <c r="K10" s="358"/>
      <c r="L10" s="197"/>
      <c r="M10" s="359"/>
      <c r="N10" s="360"/>
      <c r="O10" s="361"/>
      <c r="P10" s="362"/>
      <c r="Q10" s="363"/>
      <c r="R10" s="364"/>
      <c r="S10" s="365"/>
      <c r="T10" s="366"/>
      <c r="U10" s="378"/>
      <c r="V10" s="379"/>
      <c r="W10" s="376"/>
      <c r="X10" s="370"/>
      <c r="Y10" s="371"/>
      <c r="Z10" s="372"/>
      <c r="AA10" s="216"/>
      <c r="AB10" s="557">
        <f>(SUM(J10:Z10))*G10</f>
        <v>0</v>
      </c>
      <c r="AC10" s="215">
        <f>(SUM(J10:Z10)*I10)</f>
        <v>0</v>
      </c>
      <c r="AD10" s="540"/>
      <c r="AE10" s="501"/>
      <c r="AF10" s="501"/>
      <c r="AG10" s="501"/>
      <c r="AH10" s="501"/>
      <c r="AI10" s="501"/>
      <c r="AJ10" s="501"/>
      <c r="AK10" s="501"/>
    </row>
    <row r="11" ht="15" customHeight="1">
      <c r="A11" s="555">
        <v>186</v>
      </c>
      <c r="B11" s="548">
        <v>5</v>
      </c>
      <c r="C11" t="s" s="189">
        <v>425</v>
      </c>
      <c r="D11" t="s" s="553">
        <v>43</v>
      </c>
      <c r="E11" t="s" s="191">
        <v>426</v>
      </c>
      <c r="F11" t="s" s="556">
        <v>427</v>
      </c>
      <c r="G11" s="216">
        <v>4</v>
      </c>
      <c r="H11" t="s" s="222">
        <v>428</v>
      </c>
      <c r="I11" s="194">
        <v>200</v>
      </c>
      <c r="J11" s="216"/>
      <c r="K11" s="358"/>
      <c r="L11" s="197"/>
      <c r="M11" s="359"/>
      <c r="N11" s="360"/>
      <c r="O11" s="361"/>
      <c r="P11" s="362"/>
      <c r="Q11" s="363"/>
      <c r="R11" s="364"/>
      <c r="S11" s="365"/>
      <c r="T11" s="366"/>
      <c r="U11" s="378"/>
      <c r="V11" s="379"/>
      <c r="W11" s="376"/>
      <c r="X11" s="370"/>
      <c r="Y11" s="371"/>
      <c r="Z11" s="372"/>
      <c r="AA11" s="216"/>
      <c r="AB11" s="557">
        <f>(SUM(J11:Z11))*G11</f>
        <v>0</v>
      </c>
      <c r="AC11" s="215">
        <f>(SUM(J11:Z11)*I11)</f>
        <v>0</v>
      </c>
      <c r="AD11" s="540"/>
      <c r="AE11" s="501"/>
      <c r="AF11" s="501"/>
      <c r="AG11" s="501"/>
      <c r="AH11" s="501"/>
      <c r="AI11" s="501"/>
      <c r="AJ11" s="501"/>
      <c r="AK11" s="501"/>
    </row>
    <row r="12" ht="15" customHeight="1">
      <c r="A12" s="548">
        <v>194</v>
      </c>
      <c r="B12" s="548">
        <v>6</v>
      </c>
      <c r="C12" t="s" s="189">
        <v>429</v>
      </c>
      <c r="D12" t="s" s="553">
        <v>43</v>
      </c>
      <c r="E12" t="s" s="191">
        <v>430</v>
      </c>
      <c r="F12" t="s" s="556">
        <v>431</v>
      </c>
      <c r="G12" s="216">
        <v>4</v>
      </c>
      <c r="H12" t="s" s="222">
        <v>432</v>
      </c>
      <c r="I12" s="194">
        <v>133</v>
      </c>
      <c r="J12" s="216"/>
      <c r="K12" s="358"/>
      <c r="L12" s="197"/>
      <c r="M12" s="359"/>
      <c r="N12" s="360"/>
      <c r="O12" s="361"/>
      <c r="P12" s="362"/>
      <c r="Q12" s="363"/>
      <c r="R12" s="364"/>
      <c r="S12" s="365"/>
      <c r="T12" s="366"/>
      <c r="U12" s="378"/>
      <c r="V12" s="379"/>
      <c r="W12" s="376"/>
      <c r="X12" s="370"/>
      <c r="Y12" s="371"/>
      <c r="Z12" s="372"/>
      <c r="AA12" s="216"/>
      <c r="AB12" s="557">
        <f>(SUM(J12:Z12))*G12</f>
        <v>0</v>
      </c>
      <c r="AC12" s="215">
        <f>(SUM(J12:Z12)*I12)</f>
        <v>0</v>
      </c>
      <c r="AD12" s="540"/>
      <c r="AE12" s="501"/>
      <c r="AF12" s="501"/>
      <c r="AG12" s="501"/>
      <c r="AH12" s="501"/>
      <c r="AI12" s="501"/>
      <c r="AJ12" s="501"/>
      <c r="AK12" s="501"/>
    </row>
    <row r="13" ht="15" customHeight="1">
      <c r="A13" s="548">
        <v>191</v>
      </c>
      <c r="B13" s="548">
        <v>7</v>
      </c>
      <c r="C13" t="s" s="189">
        <v>433</v>
      </c>
      <c r="D13" t="s" s="553">
        <v>43</v>
      </c>
      <c r="E13" t="s" s="191">
        <v>434</v>
      </c>
      <c r="F13" s="216"/>
      <c r="G13" s="216">
        <v>2</v>
      </c>
      <c r="H13" t="s" s="222">
        <v>435</v>
      </c>
      <c r="I13" s="194">
        <v>113</v>
      </c>
      <c r="J13" s="216"/>
      <c r="K13" s="358"/>
      <c r="L13" s="197"/>
      <c r="M13" s="359"/>
      <c r="N13" s="360"/>
      <c r="O13" s="361"/>
      <c r="P13" s="362"/>
      <c r="Q13" s="363"/>
      <c r="R13" s="364"/>
      <c r="S13" s="365"/>
      <c r="T13" s="366"/>
      <c r="U13" s="378"/>
      <c r="V13" s="379"/>
      <c r="W13" s="376"/>
      <c r="X13" s="370"/>
      <c r="Y13" s="371"/>
      <c r="Z13" s="372"/>
      <c r="AA13" s="216"/>
      <c r="AB13" s="557">
        <f>(SUM(J13:Z13))*G13</f>
        <v>0</v>
      </c>
      <c r="AC13" s="215">
        <f>(SUM(J13:Z13)*I13)</f>
        <v>0</v>
      </c>
      <c r="AD13" s="540"/>
      <c r="AE13" s="501"/>
      <c r="AF13" s="501"/>
      <c r="AG13" s="501"/>
      <c r="AH13" s="501"/>
      <c r="AI13" s="501"/>
      <c r="AJ13" s="501"/>
      <c r="AK13" s="501"/>
    </row>
    <row r="14" ht="15" customHeight="1">
      <c r="A14" s="548">
        <v>192</v>
      </c>
      <c r="B14" s="548">
        <v>8</v>
      </c>
      <c r="C14" t="s" s="189">
        <v>436</v>
      </c>
      <c r="D14" t="s" s="553">
        <v>43</v>
      </c>
      <c r="E14" t="s" s="191">
        <v>437</v>
      </c>
      <c r="F14" s="216"/>
      <c r="G14" s="216">
        <v>2</v>
      </c>
      <c r="H14" t="s" s="222">
        <v>438</v>
      </c>
      <c r="I14" s="194">
        <v>93</v>
      </c>
      <c r="J14" s="216"/>
      <c r="K14" s="358"/>
      <c r="L14" s="197"/>
      <c r="M14" s="359"/>
      <c r="N14" s="360"/>
      <c r="O14" s="361"/>
      <c r="P14" s="362"/>
      <c r="Q14" s="363"/>
      <c r="R14" s="364"/>
      <c r="S14" s="365"/>
      <c r="T14" s="366"/>
      <c r="U14" s="378"/>
      <c r="V14" s="379"/>
      <c r="W14" s="376"/>
      <c r="X14" s="370"/>
      <c r="Y14" s="371"/>
      <c r="Z14" s="372"/>
      <c r="AA14" s="216"/>
      <c r="AB14" s="557">
        <f>(SUM(J14:Z14))*G14</f>
        <v>0</v>
      </c>
      <c r="AC14" s="215">
        <f>(SUM(J14:Z14)*I14)</f>
        <v>0</v>
      </c>
      <c r="AD14" s="540"/>
      <c r="AE14" s="501"/>
      <c r="AF14" s="501"/>
      <c r="AG14" s="501"/>
      <c r="AH14" s="501"/>
      <c r="AI14" s="501"/>
      <c r="AJ14" s="501"/>
      <c r="AK14" s="501"/>
    </row>
    <row r="15" ht="15" customHeight="1">
      <c r="A15" s="548">
        <v>193</v>
      </c>
      <c r="B15" s="548">
        <v>9</v>
      </c>
      <c r="C15" t="s" s="189">
        <v>439</v>
      </c>
      <c r="D15" t="s" s="553">
        <v>43</v>
      </c>
      <c r="E15" t="s" s="191">
        <v>440</v>
      </c>
      <c r="F15" s="216"/>
      <c r="G15" s="216">
        <v>2</v>
      </c>
      <c r="H15" t="s" s="222">
        <v>441</v>
      </c>
      <c r="I15" s="194">
        <v>67</v>
      </c>
      <c r="J15" s="216"/>
      <c r="K15" s="358"/>
      <c r="L15" s="197"/>
      <c r="M15" s="359"/>
      <c r="N15" s="360"/>
      <c r="O15" s="361"/>
      <c r="P15" s="362"/>
      <c r="Q15" s="363"/>
      <c r="R15" s="364"/>
      <c r="S15" s="365"/>
      <c r="T15" s="366"/>
      <c r="U15" s="378"/>
      <c r="V15" s="379"/>
      <c r="W15" s="376"/>
      <c r="X15" s="370"/>
      <c r="Y15" s="371"/>
      <c r="Z15" s="372"/>
      <c r="AA15" s="216"/>
      <c r="AB15" s="557">
        <f>(SUM(J15:Z15))*G15</f>
        <v>0</v>
      </c>
      <c r="AC15" s="215">
        <f>(SUM(J15:Z15)*I15)</f>
        <v>0</v>
      </c>
      <c r="AD15" s="540"/>
      <c r="AE15" s="501"/>
      <c r="AF15" s="501"/>
      <c r="AG15" s="501"/>
      <c r="AH15" s="501"/>
      <c r="AI15" s="501"/>
      <c r="AJ15" s="501"/>
      <c r="AK15" s="501"/>
    </row>
    <row r="16" ht="15" customHeight="1">
      <c r="A16" s="558">
        <v>185</v>
      </c>
      <c r="B16" s="548">
        <v>10</v>
      </c>
      <c r="C16" t="s" s="189">
        <v>442</v>
      </c>
      <c r="D16" s="192"/>
      <c r="E16" s="559"/>
      <c r="F16" s="216"/>
      <c r="G16" s="216"/>
      <c r="H16" s="216"/>
      <c r="I16" s="194"/>
      <c r="J16" s="216"/>
      <c r="K16" s="358"/>
      <c r="L16" s="197"/>
      <c r="M16" s="359"/>
      <c r="N16" s="360"/>
      <c r="O16" s="361"/>
      <c r="P16" s="362"/>
      <c r="Q16" s="363"/>
      <c r="R16" s="364"/>
      <c r="S16" s="365"/>
      <c r="T16" s="366"/>
      <c r="U16" s="378"/>
      <c r="V16" s="379"/>
      <c r="W16" s="376"/>
      <c r="X16" s="370"/>
      <c r="Y16" s="371"/>
      <c r="Z16" s="372"/>
      <c r="AA16" s="216"/>
      <c r="AB16" s="557">
        <f>(SUM(J16:Z16))*G16</f>
        <v>0</v>
      </c>
      <c r="AC16" s="215">
        <f>(SUM(J16:Z16)*I16)</f>
        <v>0</v>
      </c>
      <c r="AD16" s="540"/>
      <c r="AE16" s="501"/>
      <c r="AF16" s="501"/>
      <c r="AG16" s="501"/>
      <c r="AH16" s="501"/>
      <c r="AI16" s="501"/>
      <c r="AJ16" s="501"/>
      <c r="AK16" s="501"/>
    </row>
    <row r="17" ht="15" customHeight="1">
      <c r="A17" s="549">
        <v>195</v>
      </c>
      <c r="B17" s="548">
        <v>11</v>
      </c>
      <c r="C17" t="s" s="228">
        <v>443</v>
      </c>
      <c r="D17" s="231"/>
      <c r="E17" s="560"/>
      <c r="F17" s="229"/>
      <c r="G17" s="229"/>
      <c r="H17" s="229"/>
      <c r="I17" s="233"/>
      <c r="J17" s="229"/>
      <c r="K17" s="307"/>
      <c r="L17" s="236"/>
      <c r="M17" s="308"/>
      <c r="N17" s="309"/>
      <c r="O17" s="310"/>
      <c r="P17" s="311"/>
      <c r="Q17" s="312"/>
      <c r="R17" s="313"/>
      <c r="S17" s="314"/>
      <c r="T17" s="315"/>
      <c r="U17" s="435"/>
      <c r="V17" s="436"/>
      <c r="W17" s="437"/>
      <c r="X17" s="319"/>
      <c r="Y17" s="320"/>
      <c r="Z17" s="321"/>
      <c r="AA17" s="229"/>
      <c r="AB17" s="561"/>
      <c r="AC17" s="562"/>
      <c r="AD17" s="540"/>
      <c r="AE17" s="501"/>
      <c r="AF17" s="501"/>
      <c r="AG17" s="501"/>
      <c r="AH17" s="501"/>
      <c r="AI17" s="501"/>
      <c r="AJ17" s="501"/>
      <c r="AK17" s="501"/>
    </row>
    <row r="18" ht="15" customHeight="1" hidden="1">
      <c r="A18" s="563">
        <v>190</v>
      </c>
      <c r="B18" s="564">
        <v>12</v>
      </c>
      <c r="C18" t="s" s="322">
        <v>444</v>
      </c>
      <c r="D18" s="323"/>
      <c r="E18" s="324"/>
      <c r="F18" s="324"/>
      <c r="G18" s="324"/>
      <c r="H18" s="324"/>
      <c r="I18" s="326"/>
      <c r="J18" s="324"/>
      <c r="K18" s="327"/>
      <c r="L18" s="328"/>
      <c r="M18" s="329"/>
      <c r="N18" s="330"/>
      <c r="O18" s="331"/>
      <c r="P18" s="332"/>
      <c r="Q18" s="333"/>
      <c r="R18" s="334"/>
      <c r="S18" s="335"/>
      <c r="T18" s="336"/>
      <c r="U18" s="337"/>
      <c r="V18" s="338"/>
      <c r="W18" s="339"/>
      <c r="X18" s="340"/>
      <c r="Y18" s="341"/>
      <c r="Z18" s="342"/>
      <c r="AA18" s="324"/>
      <c r="AB18" s="565"/>
      <c r="AC18" s="566"/>
      <c r="AD18" s="567"/>
      <c r="AE18" s="568"/>
      <c r="AF18" s="568"/>
      <c r="AG18" s="568"/>
      <c r="AH18" s="568"/>
      <c r="AI18" s="568"/>
      <c r="AJ18" s="568"/>
      <c r="AK18" s="568"/>
    </row>
    <row r="19" ht="15" customHeight="1" hidden="1">
      <c r="A19" s="569"/>
      <c r="B19" s="564">
        <v>13</v>
      </c>
      <c r="C19" t="s" s="322">
        <v>445</v>
      </c>
      <c r="D19" s="323"/>
      <c r="E19" s="324"/>
      <c r="F19" s="324"/>
      <c r="G19" s="324"/>
      <c r="H19" s="324"/>
      <c r="I19" s="326"/>
      <c r="J19" s="324"/>
      <c r="K19" s="327"/>
      <c r="L19" s="328"/>
      <c r="M19" s="329"/>
      <c r="N19" s="330"/>
      <c r="O19" s="331"/>
      <c r="P19" s="332"/>
      <c r="Q19" s="333"/>
      <c r="R19" s="334"/>
      <c r="S19" s="335"/>
      <c r="T19" s="336"/>
      <c r="U19" s="337"/>
      <c r="V19" s="338"/>
      <c r="W19" s="339"/>
      <c r="X19" s="340"/>
      <c r="Y19" s="341"/>
      <c r="Z19" s="342"/>
      <c r="AA19" s="324"/>
      <c r="AB19" s="565"/>
      <c r="AC19" s="566"/>
      <c r="AD19" s="567"/>
      <c r="AE19" s="568"/>
      <c r="AF19" s="568"/>
      <c r="AG19" s="568"/>
      <c r="AH19" s="568"/>
      <c r="AI19" s="568"/>
      <c r="AJ19" s="568"/>
      <c r="AK19" s="568"/>
    </row>
    <row r="20" ht="15" customHeight="1">
      <c r="A20" s="570"/>
      <c r="B20" s="541">
        <v>14</v>
      </c>
      <c r="C20" s="461"/>
      <c r="D20" s="344"/>
      <c r="E20" s="462"/>
      <c r="F20" s="461"/>
      <c r="G20" s="461"/>
      <c r="H20" s="461"/>
      <c r="I20" s="255"/>
      <c r="J20" s="252"/>
      <c r="K20" s="252"/>
      <c r="L20" s="344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571"/>
      <c r="Z20" s="571"/>
      <c r="AA20" s="572"/>
      <c r="AB20" s="573">
        <f>SUM(AB7:AB19)</f>
        <v>0</v>
      </c>
      <c r="AC20" s="257">
        <f>SUM(AC7:AC19)</f>
        <v>0</v>
      </c>
      <c r="AD20" s="501"/>
      <c r="AE20" s="501"/>
      <c r="AF20" s="501"/>
      <c r="AG20" s="501"/>
      <c r="AH20" s="501"/>
      <c r="AI20" s="501"/>
      <c r="AJ20" s="501"/>
      <c r="AK20" s="501"/>
    </row>
    <row r="21" ht="20" customHeight="1">
      <c r="A21" s="574"/>
      <c r="B21" s="541">
        <v>15</v>
      </c>
      <c r="C21" t="s" s="258">
        <v>446</v>
      </c>
      <c r="D21" s="259"/>
      <c r="E21" s="260"/>
      <c r="F21" s="259"/>
      <c r="G21" s="259"/>
      <c r="H21" s="259"/>
      <c r="I21" s="262"/>
      <c r="J21" s="264"/>
      <c r="K21" s="264"/>
      <c r="L21" s="347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A21" s="264"/>
      <c r="AB21" s="535"/>
      <c r="AC21" s="259"/>
      <c r="AD21" s="501"/>
      <c r="AE21" s="501"/>
      <c r="AF21" s="501"/>
      <c r="AG21" s="501"/>
      <c r="AH21" s="501"/>
      <c r="AI21" s="501"/>
      <c r="AJ21" s="501"/>
      <c r="AK21" s="501"/>
    </row>
    <row r="22" ht="15" customHeight="1">
      <c r="A22" s="537"/>
      <c r="B22" s="548">
        <v>16</v>
      </c>
      <c r="C22" t="s" s="164">
        <v>447</v>
      </c>
      <c r="D22" t="s" s="550">
        <v>43</v>
      </c>
      <c r="E22" t="s" s="166">
        <v>448</v>
      </c>
      <c r="F22" s="187"/>
      <c r="G22" s="187">
        <v>3</v>
      </c>
      <c r="H22" t="s" s="551">
        <v>449</v>
      </c>
      <c r="I22" s="169">
        <v>225</v>
      </c>
      <c r="J22" s="187"/>
      <c r="K22" s="291"/>
      <c r="L22" s="172"/>
      <c r="M22" s="292"/>
      <c r="N22" s="293"/>
      <c r="O22" s="294"/>
      <c r="P22" s="295"/>
      <c r="Q22" s="296"/>
      <c r="R22" s="297"/>
      <c r="S22" s="298"/>
      <c r="T22" s="299"/>
      <c r="U22" s="431"/>
      <c r="V22" s="432"/>
      <c r="W22" s="445"/>
      <c r="X22" s="303"/>
      <c r="Y22" s="304"/>
      <c r="Z22" s="305"/>
      <c r="AA22" s="187"/>
      <c r="AB22" s="575">
        <f>(SUM(J22:Z22))*G22</f>
        <v>0</v>
      </c>
      <c r="AC22" s="439">
        <f>(SUM(J22:Z22)*I22)</f>
        <v>0</v>
      </c>
      <c r="AD22" s="540"/>
      <c r="AE22" s="501"/>
      <c r="AF22" s="501"/>
      <c r="AG22" s="501"/>
      <c r="AH22" s="501"/>
      <c r="AI22" s="501"/>
      <c r="AJ22" s="501"/>
      <c r="AK22" s="501"/>
    </row>
    <row r="23" ht="15" customHeight="1">
      <c r="A23" s="537"/>
      <c r="B23" s="548">
        <v>17</v>
      </c>
      <c r="C23" t="s" s="189">
        <v>450</v>
      </c>
      <c r="D23" t="s" s="553">
        <v>43</v>
      </c>
      <c r="E23" t="s" s="191">
        <v>451</v>
      </c>
      <c r="F23" s="216"/>
      <c r="G23" s="216">
        <v>3</v>
      </c>
      <c r="H23" t="s" s="222">
        <v>452</v>
      </c>
      <c r="I23" s="194">
        <v>175</v>
      </c>
      <c r="J23" s="216"/>
      <c r="K23" s="358"/>
      <c r="L23" s="197"/>
      <c r="M23" s="359"/>
      <c r="N23" s="360"/>
      <c r="O23" s="361"/>
      <c r="P23" s="362"/>
      <c r="Q23" s="363"/>
      <c r="R23" s="364"/>
      <c r="S23" s="365"/>
      <c r="T23" s="366"/>
      <c r="U23" s="378"/>
      <c r="V23" s="379"/>
      <c r="W23" s="376"/>
      <c r="X23" s="370"/>
      <c r="Y23" s="371"/>
      <c r="Z23" s="372"/>
      <c r="AA23" s="216"/>
      <c r="AB23" s="557">
        <f>(SUM(J23:Z23))*G23</f>
        <v>0</v>
      </c>
      <c r="AC23" s="215">
        <f>(SUM(J23:Z23)*I23)</f>
        <v>0</v>
      </c>
      <c r="AD23" s="576"/>
      <c r="AE23" s="577"/>
      <c r="AF23" s="577"/>
      <c r="AG23" s="577"/>
      <c r="AH23" s="577"/>
      <c r="AI23" s="577"/>
      <c r="AJ23" s="577"/>
      <c r="AK23" s="577"/>
    </row>
    <row r="24" ht="15" customHeight="1">
      <c r="A24" s="537"/>
      <c r="B24" s="548">
        <v>18</v>
      </c>
      <c r="C24" t="s" s="189">
        <v>453</v>
      </c>
      <c r="D24" t="s" s="553">
        <v>43</v>
      </c>
      <c r="E24" t="s" s="191">
        <v>454</v>
      </c>
      <c r="F24" s="216"/>
      <c r="G24" s="216">
        <v>3</v>
      </c>
      <c r="H24" t="s" s="222">
        <v>455</v>
      </c>
      <c r="I24" s="194">
        <v>125</v>
      </c>
      <c r="J24" s="216"/>
      <c r="K24" s="358"/>
      <c r="L24" s="197"/>
      <c r="M24" s="359"/>
      <c r="N24" s="360"/>
      <c r="O24" s="361"/>
      <c r="P24" s="362"/>
      <c r="Q24" s="363"/>
      <c r="R24" s="364"/>
      <c r="S24" s="365"/>
      <c r="T24" s="366"/>
      <c r="U24" s="378"/>
      <c r="V24" s="379"/>
      <c r="W24" s="376"/>
      <c r="X24" s="370"/>
      <c r="Y24" s="371"/>
      <c r="Z24" s="372"/>
      <c r="AA24" s="216"/>
      <c r="AB24" s="557">
        <f>(SUM(J24:Z24))*G24</f>
        <v>0</v>
      </c>
      <c r="AC24" s="215">
        <f>(SUM(J24:Z24)*I24)</f>
        <v>0</v>
      </c>
      <c r="AD24" s="576"/>
      <c r="AE24" s="577"/>
      <c r="AF24" s="577"/>
      <c r="AG24" s="577"/>
      <c r="AH24" s="577"/>
      <c r="AI24" s="577"/>
      <c r="AJ24" s="577"/>
      <c r="AK24" s="577"/>
    </row>
    <row r="25" ht="15" customHeight="1">
      <c r="A25" s="537"/>
      <c r="B25" s="548">
        <v>19</v>
      </c>
      <c r="C25" t="s" s="189">
        <v>456</v>
      </c>
      <c r="D25" t="s" s="553">
        <v>43</v>
      </c>
      <c r="E25" t="s" s="191">
        <v>457</v>
      </c>
      <c r="F25" s="216"/>
      <c r="G25" s="216">
        <v>4</v>
      </c>
      <c r="H25" t="s" s="222">
        <v>458</v>
      </c>
      <c r="I25" s="194">
        <v>133</v>
      </c>
      <c r="J25" s="216"/>
      <c r="K25" s="358"/>
      <c r="L25" s="197"/>
      <c r="M25" s="359"/>
      <c r="N25" s="360"/>
      <c r="O25" s="361"/>
      <c r="P25" s="362"/>
      <c r="Q25" s="363"/>
      <c r="R25" s="364"/>
      <c r="S25" s="365"/>
      <c r="T25" s="366"/>
      <c r="U25" s="378"/>
      <c r="V25" s="379"/>
      <c r="W25" s="376"/>
      <c r="X25" s="370"/>
      <c r="Y25" s="371"/>
      <c r="Z25" s="372"/>
      <c r="AA25" s="216"/>
      <c r="AB25" s="557">
        <f>(SUM(J25:Z25))*G25</f>
        <v>0</v>
      </c>
      <c r="AC25" s="215">
        <f>(SUM(J25:Z25)*I25)</f>
        <v>0</v>
      </c>
      <c r="AD25" s="540"/>
      <c r="AE25" s="501"/>
      <c r="AF25" s="501"/>
      <c r="AG25" s="501"/>
      <c r="AH25" s="501"/>
      <c r="AI25" s="501"/>
      <c r="AJ25" s="501"/>
      <c r="AK25" s="501"/>
    </row>
    <row r="26" ht="15" customHeight="1">
      <c r="A26" s="537"/>
      <c r="B26" s="548">
        <v>20</v>
      </c>
      <c r="C26" t="s" s="189">
        <v>459</v>
      </c>
      <c r="D26" t="s" s="553">
        <v>43</v>
      </c>
      <c r="E26" t="s" s="191">
        <v>460</v>
      </c>
      <c r="F26" s="216"/>
      <c r="G26" s="216">
        <v>3</v>
      </c>
      <c r="H26" t="s" s="222">
        <v>461</v>
      </c>
      <c r="I26" s="194">
        <v>167</v>
      </c>
      <c r="J26" s="216"/>
      <c r="K26" s="358"/>
      <c r="L26" s="197"/>
      <c r="M26" s="359"/>
      <c r="N26" s="360"/>
      <c r="O26" s="361"/>
      <c r="P26" s="362"/>
      <c r="Q26" s="363"/>
      <c r="R26" s="364"/>
      <c r="S26" s="365"/>
      <c r="T26" s="366"/>
      <c r="U26" s="378"/>
      <c r="V26" s="379"/>
      <c r="W26" s="376"/>
      <c r="X26" s="370"/>
      <c r="Y26" s="371"/>
      <c r="Z26" s="372"/>
      <c r="AA26" s="216"/>
      <c r="AB26" s="557">
        <f>(SUM(J26:Z26))*G26</f>
        <v>0</v>
      </c>
      <c r="AC26" s="215">
        <f>(SUM(J26:Z26)*I26)</f>
        <v>0</v>
      </c>
      <c r="AD26" s="540"/>
      <c r="AE26" s="501"/>
      <c r="AF26" s="501"/>
      <c r="AG26" s="501"/>
      <c r="AH26" s="501"/>
      <c r="AI26" s="501"/>
      <c r="AJ26" s="501"/>
      <c r="AK26" s="501"/>
    </row>
    <row r="27" ht="15" customHeight="1">
      <c r="A27" s="537"/>
      <c r="B27" s="548">
        <v>21</v>
      </c>
      <c r="C27" t="s" s="189">
        <v>462</v>
      </c>
      <c r="D27" s="192"/>
      <c r="E27" s="559"/>
      <c r="F27" s="216"/>
      <c r="G27" s="216"/>
      <c r="H27" s="216"/>
      <c r="I27" s="194"/>
      <c r="J27" s="216"/>
      <c r="K27" s="358"/>
      <c r="L27" s="197"/>
      <c r="M27" s="359"/>
      <c r="N27" s="360"/>
      <c r="O27" s="361"/>
      <c r="P27" s="362"/>
      <c r="Q27" s="363"/>
      <c r="R27" s="364"/>
      <c r="S27" s="365"/>
      <c r="T27" s="366"/>
      <c r="U27" s="378"/>
      <c r="V27" s="379"/>
      <c r="W27" s="376"/>
      <c r="X27" s="370"/>
      <c r="Y27" s="371"/>
      <c r="Z27" s="372"/>
      <c r="AA27" s="216"/>
      <c r="AB27" s="557">
        <f>(SUM(J27:Z27))*G27</f>
        <v>0</v>
      </c>
      <c r="AC27" s="215">
        <f>(SUM(J27:Z27)*I27)</f>
        <v>0</v>
      </c>
      <c r="AD27" s="540"/>
      <c r="AE27" s="501"/>
      <c r="AF27" s="501"/>
      <c r="AG27" s="501"/>
      <c r="AH27" s="501"/>
      <c r="AI27" s="501"/>
      <c r="AJ27" s="501"/>
      <c r="AK27" s="501"/>
    </row>
    <row r="28" ht="15" customHeight="1">
      <c r="A28" s="537"/>
      <c r="B28" s="548">
        <v>22</v>
      </c>
      <c r="C28" t="s" s="228">
        <v>463</v>
      </c>
      <c r="D28" s="231"/>
      <c r="E28" s="560"/>
      <c r="F28" s="229"/>
      <c r="G28" s="229"/>
      <c r="H28" s="229"/>
      <c r="I28" s="233"/>
      <c r="J28" s="229"/>
      <c r="K28" s="307"/>
      <c r="L28" s="236"/>
      <c r="M28" s="308"/>
      <c r="N28" s="309"/>
      <c r="O28" s="310"/>
      <c r="P28" s="311"/>
      <c r="Q28" s="312"/>
      <c r="R28" s="313"/>
      <c r="S28" s="314"/>
      <c r="T28" s="315"/>
      <c r="U28" s="435"/>
      <c r="V28" s="436"/>
      <c r="W28" s="437"/>
      <c r="X28" s="319"/>
      <c r="Y28" s="320"/>
      <c r="Z28" s="321"/>
      <c r="AA28" s="229"/>
      <c r="AB28" s="561"/>
      <c r="AC28" s="562"/>
      <c r="AD28" s="540"/>
      <c r="AE28" s="501"/>
      <c r="AF28" s="501"/>
      <c r="AG28" s="501"/>
      <c r="AH28" s="501"/>
      <c r="AI28" s="501"/>
      <c r="AJ28" s="501"/>
      <c r="AK28" s="501"/>
    </row>
    <row r="29" ht="15" customHeight="1" hidden="1">
      <c r="A29" s="569"/>
      <c r="B29" s="564">
        <v>23</v>
      </c>
      <c r="C29" t="s" s="322">
        <v>464</v>
      </c>
      <c r="D29" s="323"/>
      <c r="E29" s="324"/>
      <c r="F29" s="324"/>
      <c r="G29" s="324"/>
      <c r="H29" s="324"/>
      <c r="I29" s="326"/>
      <c r="J29" s="324"/>
      <c r="K29" s="327"/>
      <c r="L29" s="328"/>
      <c r="M29" s="329"/>
      <c r="N29" s="330"/>
      <c r="O29" s="331"/>
      <c r="P29" s="332"/>
      <c r="Q29" s="333"/>
      <c r="R29" s="334"/>
      <c r="S29" s="335"/>
      <c r="T29" s="336"/>
      <c r="U29" s="337"/>
      <c r="V29" s="338"/>
      <c r="W29" s="339"/>
      <c r="X29" s="340"/>
      <c r="Y29" s="341"/>
      <c r="Z29" s="342"/>
      <c r="AA29" s="324"/>
      <c r="AB29" s="565"/>
      <c r="AC29" s="566"/>
      <c r="AD29" s="567"/>
      <c r="AE29" s="568"/>
      <c r="AF29" s="568"/>
      <c r="AG29" s="568"/>
      <c r="AH29" s="568"/>
      <c r="AI29" s="568"/>
      <c r="AJ29" s="568"/>
      <c r="AK29" s="568"/>
    </row>
    <row r="30" ht="15" customHeight="1" hidden="1">
      <c r="A30" s="569"/>
      <c r="B30" s="564">
        <v>24</v>
      </c>
      <c r="C30" t="s" s="322">
        <v>465</v>
      </c>
      <c r="D30" s="323"/>
      <c r="E30" s="324"/>
      <c r="F30" s="324"/>
      <c r="G30" s="324"/>
      <c r="H30" s="324"/>
      <c r="I30" s="326"/>
      <c r="J30" s="324"/>
      <c r="K30" s="327"/>
      <c r="L30" s="328"/>
      <c r="M30" s="329"/>
      <c r="N30" s="330"/>
      <c r="O30" s="331"/>
      <c r="P30" s="332"/>
      <c r="Q30" s="333"/>
      <c r="R30" s="334"/>
      <c r="S30" s="335"/>
      <c r="T30" s="336"/>
      <c r="U30" s="337"/>
      <c r="V30" s="338"/>
      <c r="W30" s="339"/>
      <c r="X30" s="340"/>
      <c r="Y30" s="341"/>
      <c r="Z30" s="342"/>
      <c r="AA30" s="324"/>
      <c r="AB30" s="565"/>
      <c r="AC30" s="566"/>
      <c r="AD30" s="567"/>
      <c r="AE30" s="568"/>
      <c r="AF30" s="568"/>
      <c r="AG30" s="568"/>
      <c r="AH30" s="568"/>
      <c r="AI30" s="568"/>
      <c r="AJ30" s="568"/>
      <c r="AK30" s="568"/>
    </row>
    <row r="31" ht="15" customHeight="1" hidden="1">
      <c r="A31" s="569"/>
      <c r="B31" s="564">
        <v>25</v>
      </c>
      <c r="C31" t="s" s="322">
        <v>466</v>
      </c>
      <c r="D31" s="323"/>
      <c r="E31" s="324"/>
      <c r="F31" s="324"/>
      <c r="G31" s="324"/>
      <c r="H31" s="324"/>
      <c r="I31" s="326"/>
      <c r="J31" s="324"/>
      <c r="K31" s="327"/>
      <c r="L31" s="328"/>
      <c r="M31" s="329"/>
      <c r="N31" s="330"/>
      <c r="O31" s="331"/>
      <c r="P31" s="332"/>
      <c r="Q31" s="333"/>
      <c r="R31" s="334"/>
      <c r="S31" s="335"/>
      <c r="T31" s="336"/>
      <c r="U31" s="337"/>
      <c r="V31" s="338"/>
      <c r="W31" s="339"/>
      <c r="X31" s="340"/>
      <c r="Y31" s="341"/>
      <c r="Z31" s="342"/>
      <c r="AA31" s="324"/>
      <c r="AB31" s="565"/>
      <c r="AC31" s="566"/>
      <c r="AD31" s="567"/>
      <c r="AE31" s="568"/>
      <c r="AF31" s="568"/>
      <c r="AG31" s="568"/>
      <c r="AH31" s="568"/>
      <c r="AI31" s="568"/>
      <c r="AJ31" s="568"/>
      <c r="AK31" s="568"/>
    </row>
    <row r="32" ht="15" customHeight="1">
      <c r="A32" s="570"/>
      <c r="B32" s="541">
        <v>26</v>
      </c>
      <c r="C32" s="461"/>
      <c r="D32" s="344"/>
      <c r="E32" s="462"/>
      <c r="F32" s="461"/>
      <c r="G32" s="461"/>
      <c r="H32" s="461"/>
      <c r="I32" s="255"/>
      <c r="J32" s="252"/>
      <c r="K32" s="252"/>
      <c r="L32" s="344"/>
      <c r="M32" s="252"/>
      <c r="N32" s="252"/>
      <c r="O32" s="252"/>
      <c r="P32" s="252"/>
      <c r="Q32" s="252"/>
      <c r="R32" s="252"/>
      <c r="S32" s="252"/>
      <c r="T32" s="252"/>
      <c r="U32" s="252"/>
      <c r="V32" s="252"/>
      <c r="W32" s="252"/>
      <c r="X32" s="461"/>
      <c r="Y32" s="571"/>
      <c r="Z32" s="571"/>
      <c r="AA32" s="572"/>
      <c r="AB32" s="573">
        <f>SUM(AB22:AB31)</f>
        <v>0</v>
      </c>
      <c r="AC32" s="345">
        <f>SUM(AC22:AC31)</f>
        <v>0</v>
      </c>
      <c r="AD32" s="501"/>
      <c r="AE32" s="501"/>
      <c r="AF32" s="501"/>
      <c r="AG32" s="501"/>
      <c r="AH32" s="501"/>
      <c r="AI32" s="501"/>
      <c r="AJ32" s="501"/>
      <c r="AK32" s="501"/>
    </row>
    <row r="33" ht="20" customHeight="1">
      <c r="A33" s="574"/>
      <c r="B33" s="541">
        <v>27</v>
      </c>
      <c r="C33" t="s" s="258">
        <v>467</v>
      </c>
      <c r="D33" s="259"/>
      <c r="E33" s="260"/>
      <c r="F33" s="259"/>
      <c r="G33" s="259"/>
      <c r="H33" s="259"/>
      <c r="I33" s="262"/>
      <c r="J33" s="264"/>
      <c r="K33" s="264"/>
      <c r="L33" s="347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535"/>
      <c r="AC33" s="259"/>
      <c r="AD33" s="501"/>
      <c r="AE33" s="501"/>
      <c r="AF33" s="501"/>
      <c r="AG33" s="501"/>
      <c r="AH33" s="501"/>
      <c r="AI33" s="501"/>
      <c r="AJ33" s="501"/>
      <c r="AK33" s="501"/>
    </row>
    <row r="34" ht="15" customHeight="1">
      <c r="A34" s="537"/>
      <c r="B34" s="548">
        <v>28</v>
      </c>
      <c r="C34" t="s" s="164">
        <v>468</v>
      </c>
      <c r="D34" t="s" s="550">
        <v>43</v>
      </c>
      <c r="E34" t="s" s="166">
        <v>469</v>
      </c>
      <c r="F34" s="187"/>
      <c r="G34" s="187">
        <v>1</v>
      </c>
      <c r="H34" t="s" s="551">
        <v>470</v>
      </c>
      <c r="I34" s="169">
        <v>233</v>
      </c>
      <c r="J34" s="187"/>
      <c r="K34" s="291"/>
      <c r="L34" s="172"/>
      <c r="M34" s="292"/>
      <c r="N34" s="293"/>
      <c r="O34" s="294"/>
      <c r="P34" s="295"/>
      <c r="Q34" s="296"/>
      <c r="R34" s="297"/>
      <c r="S34" s="298"/>
      <c r="T34" s="299"/>
      <c r="U34" s="431"/>
      <c r="V34" s="432"/>
      <c r="W34" s="445"/>
      <c r="X34" s="303"/>
      <c r="Y34" s="304"/>
      <c r="Z34" s="305"/>
      <c r="AA34" s="187"/>
      <c r="AB34" s="575">
        <f>(SUM(J34:Z34))*G34</f>
        <v>0</v>
      </c>
      <c r="AC34" s="439">
        <f>(SUM(J34:Z34)*I34)</f>
        <v>0</v>
      </c>
      <c r="AD34" s="540"/>
      <c r="AE34" s="501"/>
      <c r="AF34" s="501"/>
      <c r="AG34" s="501"/>
      <c r="AH34" s="501"/>
      <c r="AI34" s="501"/>
      <c r="AJ34" s="501"/>
      <c r="AK34" s="501"/>
    </row>
    <row r="35" ht="15" customHeight="1">
      <c r="A35" s="537"/>
      <c r="B35" s="558">
        <v>29</v>
      </c>
      <c r="C35" t="s" s="189">
        <v>471</v>
      </c>
      <c r="D35" t="s" s="553">
        <v>43</v>
      </c>
      <c r="E35" t="s" s="191">
        <v>472</v>
      </c>
      <c r="F35" s="216"/>
      <c r="G35" s="216">
        <v>1</v>
      </c>
      <c r="H35" t="s" s="222">
        <v>470</v>
      </c>
      <c r="I35" s="194">
        <v>233</v>
      </c>
      <c r="J35" s="216"/>
      <c r="K35" s="358"/>
      <c r="L35" s="197"/>
      <c r="M35" s="359"/>
      <c r="N35" s="360"/>
      <c r="O35" s="361"/>
      <c r="P35" s="362"/>
      <c r="Q35" s="363"/>
      <c r="R35" s="364"/>
      <c r="S35" s="365"/>
      <c r="T35" s="366"/>
      <c r="U35" s="378"/>
      <c r="V35" s="379"/>
      <c r="W35" s="376"/>
      <c r="X35" s="370"/>
      <c r="Y35" s="371"/>
      <c r="Z35" s="372"/>
      <c r="AA35" s="216"/>
      <c r="AB35" s="557">
        <f>(SUM(J35:Z35))*G35</f>
        <v>0</v>
      </c>
      <c r="AC35" s="215">
        <f>(SUM(J35:Z35)*I35)</f>
        <v>0</v>
      </c>
      <c r="AD35" s="540"/>
      <c r="AE35" s="501"/>
      <c r="AF35" s="501"/>
      <c r="AG35" s="501"/>
      <c r="AH35" s="501"/>
      <c r="AI35" s="501"/>
      <c r="AJ35" s="501"/>
      <c r="AK35" s="501"/>
    </row>
    <row r="36" ht="15" customHeight="1">
      <c r="A36" s="537"/>
      <c r="B36" s="536"/>
      <c r="C36" t="s" s="189">
        <v>473</v>
      </c>
      <c r="D36" t="s" s="553">
        <v>43</v>
      </c>
      <c r="E36" t="s" s="191">
        <v>474</v>
      </c>
      <c r="F36" s="216"/>
      <c r="G36" s="216">
        <v>1</v>
      </c>
      <c r="H36" t="s" s="222">
        <v>475</v>
      </c>
      <c r="I36" s="194">
        <v>150</v>
      </c>
      <c r="J36" s="216"/>
      <c r="K36" s="358"/>
      <c r="L36" s="197"/>
      <c r="M36" s="359"/>
      <c r="N36" s="360"/>
      <c r="O36" s="361"/>
      <c r="P36" s="362"/>
      <c r="Q36" s="363"/>
      <c r="R36" s="364"/>
      <c r="S36" s="365"/>
      <c r="T36" s="366"/>
      <c r="U36" s="378"/>
      <c r="V36" s="379"/>
      <c r="W36" s="376"/>
      <c r="X36" s="370"/>
      <c r="Y36" s="371"/>
      <c r="Z36" s="372"/>
      <c r="AA36" s="216"/>
      <c r="AB36" s="557">
        <f>(SUM(J36:Z36))*G36</f>
        <v>0</v>
      </c>
      <c r="AC36" s="215">
        <f>(SUM(J36:Z36)*I36)</f>
        <v>0</v>
      </c>
      <c r="AD36" s="540"/>
      <c r="AE36" s="501"/>
      <c r="AF36" s="501"/>
      <c r="AG36" s="501"/>
      <c r="AH36" s="501"/>
      <c r="AI36" s="501"/>
      <c r="AJ36" s="501"/>
      <c r="AK36" s="501"/>
    </row>
    <row r="37" ht="15" customHeight="1">
      <c r="A37" s="537"/>
      <c r="B37" s="548">
        <v>30</v>
      </c>
      <c r="C37" t="s" s="189">
        <v>476</v>
      </c>
      <c r="D37" t="s" s="553">
        <v>43</v>
      </c>
      <c r="E37" t="s" s="191">
        <v>477</v>
      </c>
      <c r="F37" s="216"/>
      <c r="G37" s="216">
        <v>1</v>
      </c>
      <c r="H37" t="s" s="222">
        <v>417</v>
      </c>
      <c r="I37" s="194">
        <v>150</v>
      </c>
      <c r="J37" s="216"/>
      <c r="K37" s="358"/>
      <c r="L37" s="197"/>
      <c r="M37" s="359"/>
      <c r="N37" s="360"/>
      <c r="O37" s="361"/>
      <c r="P37" s="362"/>
      <c r="Q37" s="363"/>
      <c r="R37" s="364"/>
      <c r="S37" s="365"/>
      <c r="T37" s="366"/>
      <c r="U37" s="378"/>
      <c r="V37" s="379"/>
      <c r="W37" s="376"/>
      <c r="X37" s="370"/>
      <c r="Y37" s="371"/>
      <c r="Z37" s="372"/>
      <c r="AA37" s="216"/>
      <c r="AB37" s="557">
        <f>(SUM(J37:Z37))*G37</f>
        <v>0</v>
      </c>
      <c r="AC37" s="215">
        <f>(SUM(J37:Z37)*I37)</f>
        <v>0</v>
      </c>
      <c r="AD37" s="540"/>
      <c r="AE37" s="501"/>
      <c r="AF37" s="501"/>
      <c r="AG37" s="501"/>
      <c r="AH37" s="501"/>
      <c r="AI37" s="501"/>
      <c r="AJ37" s="501"/>
      <c r="AK37" s="501"/>
    </row>
    <row r="38" ht="15" customHeight="1">
      <c r="A38" s="537"/>
      <c r="B38" s="548">
        <v>31</v>
      </c>
      <c r="C38" t="s" s="189">
        <v>478</v>
      </c>
      <c r="D38" t="s" s="553">
        <v>43</v>
      </c>
      <c r="E38" t="s" s="191">
        <v>479</v>
      </c>
      <c r="F38" s="216"/>
      <c r="G38" s="216">
        <v>1</v>
      </c>
      <c r="H38" t="s" s="222">
        <v>480</v>
      </c>
      <c r="I38" s="194">
        <v>117</v>
      </c>
      <c r="J38" s="216"/>
      <c r="K38" s="358"/>
      <c r="L38" s="197"/>
      <c r="M38" s="359"/>
      <c r="N38" s="360"/>
      <c r="O38" s="361"/>
      <c r="P38" s="362"/>
      <c r="Q38" s="363"/>
      <c r="R38" s="364"/>
      <c r="S38" s="365"/>
      <c r="T38" s="366"/>
      <c r="U38" s="378"/>
      <c r="V38" s="379"/>
      <c r="W38" s="376"/>
      <c r="X38" s="370"/>
      <c r="Y38" s="371"/>
      <c r="Z38" s="372"/>
      <c r="AA38" s="216"/>
      <c r="AB38" s="557">
        <f>(SUM(J38:Z38))*G38</f>
        <v>0</v>
      </c>
      <c r="AC38" s="215">
        <f>(SUM(J38:Z38)*I38)</f>
        <v>0</v>
      </c>
      <c r="AD38" s="540"/>
      <c r="AE38" s="501"/>
      <c r="AF38" s="501"/>
      <c r="AG38" s="501"/>
      <c r="AH38" s="501"/>
      <c r="AI38" s="501"/>
      <c r="AJ38" s="501"/>
      <c r="AK38" s="501"/>
    </row>
    <row r="39" ht="15" customHeight="1">
      <c r="A39" s="537"/>
      <c r="B39" s="548">
        <v>32</v>
      </c>
      <c r="C39" t="s" s="189">
        <v>481</v>
      </c>
      <c r="D39" t="s" s="553">
        <v>43</v>
      </c>
      <c r="E39" t="s" s="191">
        <v>482</v>
      </c>
      <c r="F39" s="216"/>
      <c r="G39" s="216">
        <v>1</v>
      </c>
      <c r="H39" t="s" s="222">
        <v>483</v>
      </c>
      <c r="I39" s="194">
        <v>100</v>
      </c>
      <c r="J39" s="216"/>
      <c r="K39" s="358"/>
      <c r="L39" s="197"/>
      <c r="M39" s="359"/>
      <c r="N39" s="360"/>
      <c r="O39" s="361"/>
      <c r="P39" s="362"/>
      <c r="Q39" s="363"/>
      <c r="R39" s="364"/>
      <c r="S39" s="365"/>
      <c r="T39" s="366"/>
      <c r="U39" s="378"/>
      <c r="V39" s="379"/>
      <c r="W39" s="376"/>
      <c r="X39" s="370"/>
      <c r="Y39" s="371"/>
      <c r="Z39" s="372"/>
      <c r="AA39" s="216"/>
      <c r="AB39" s="557">
        <f>(SUM(J39:Z39))*G39</f>
        <v>0</v>
      </c>
      <c r="AC39" s="215">
        <f>(SUM(J39:Z39)*I39)</f>
        <v>0</v>
      </c>
      <c r="AD39" s="540"/>
      <c r="AE39" s="501"/>
      <c r="AF39" s="501"/>
      <c r="AG39" s="501"/>
      <c r="AH39" s="501"/>
      <c r="AI39" s="501"/>
      <c r="AJ39" s="501"/>
      <c r="AK39" s="501"/>
    </row>
    <row r="40" ht="15" customHeight="1">
      <c r="A40" s="537"/>
      <c r="B40" s="548">
        <v>33</v>
      </c>
      <c r="C40" t="s" s="189">
        <v>484</v>
      </c>
      <c r="D40" t="s" s="553">
        <v>43</v>
      </c>
      <c r="E40" t="s" s="191">
        <v>485</v>
      </c>
      <c r="F40" s="216"/>
      <c r="G40" s="216">
        <v>2</v>
      </c>
      <c r="H40" t="s" s="222">
        <v>486</v>
      </c>
      <c r="I40" s="194">
        <v>117</v>
      </c>
      <c r="J40" s="216"/>
      <c r="K40" s="358"/>
      <c r="L40" s="197"/>
      <c r="M40" s="359"/>
      <c r="N40" s="360"/>
      <c r="O40" s="361"/>
      <c r="P40" s="362"/>
      <c r="Q40" s="363"/>
      <c r="R40" s="364"/>
      <c r="S40" s="365"/>
      <c r="T40" s="366"/>
      <c r="U40" s="378"/>
      <c r="V40" s="379"/>
      <c r="W40" s="376"/>
      <c r="X40" s="370"/>
      <c r="Y40" s="371"/>
      <c r="Z40" s="372"/>
      <c r="AA40" s="216"/>
      <c r="AB40" s="557">
        <f>(SUM(J40:Z40))*G40</f>
        <v>0</v>
      </c>
      <c r="AC40" s="215">
        <f>(SUM(J40:Z40)*I40)</f>
        <v>0</v>
      </c>
      <c r="AD40" s="540"/>
      <c r="AE40" s="501"/>
      <c r="AF40" s="501"/>
      <c r="AG40" s="501"/>
      <c r="AH40" s="501"/>
      <c r="AI40" s="501"/>
      <c r="AJ40" s="501"/>
      <c r="AK40" s="501"/>
    </row>
    <row r="41" ht="15" customHeight="1">
      <c r="A41" s="537"/>
      <c r="B41" s="548">
        <v>34</v>
      </c>
      <c r="C41" t="s" s="189">
        <v>487</v>
      </c>
      <c r="D41" s="192"/>
      <c r="E41" s="559"/>
      <c r="F41" s="216"/>
      <c r="G41" s="216"/>
      <c r="H41" s="216"/>
      <c r="I41" s="194"/>
      <c r="J41" s="216"/>
      <c r="K41" s="358"/>
      <c r="L41" s="197"/>
      <c r="M41" s="359"/>
      <c r="N41" s="360"/>
      <c r="O41" s="361"/>
      <c r="P41" s="362"/>
      <c r="Q41" s="363"/>
      <c r="R41" s="364"/>
      <c r="S41" s="365"/>
      <c r="T41" s="366"/>
      <c r="U41" s="378"/>
      <c r="V41" s="379"/>
      <c r="W41" s="376"/>
      <c r="X41" s="370"/>
      <c r="Y41" s="371"/>
      <c r="Z41" s="372"/>
      <c r="AA41" s="216"/>
      <c r="AB41" s="557">
        <f>(SUM(J41:Z41))*G41</f>
        <v>0</v>
      </c>
      <c r="AC41" s="215">
        <f>(SUM(J41:Z41)*I41)</f>
        <v>0</v>
      </c>
      <c r="AD41" s="540"/>
      <c r="AE41" s="501"/>
      <c r="AF41" s="501"/>
      <c r="AG41" s="501"/>
      <c r="AH41" s="501"/>
      <c r="AI41" s="501"/>
      <c r="AJ41" s="501"/>
      <c r="AK41" s="501"/>
    </row>
    <row r="42" ht="15" customHeight="1">
      <c r="A42" s="537"/>
      <c r="B42" s="548">
        <v>35</v>
      </c>
      <c r="C42" t="s" s="228">
        <v>488</v>
      </c>
      <c r="D42" s="231"/>
      <c r="E42" s="560"/>
      <c r="F42" s="229"/>
      <c r="G42" s="229"/>
      <c r="H42" s="229"/>
      <c r="I42" s="233"/>
      <c r="J42" s="229"/>
      <c r="K42" s="307"/>
      <c r="L42" s="236"/>
      <c r="M42" s="308"/>
      <c r="N42" s="309"/>
      <c r="O42" s="310"/>
      <c r="P42" s="311"/>
      <c r="Q42" s="312"/>
      <c r="R42" s="313"/>
      <c r="S42" s="314"/>
      <c r="T42" s="315"/>
      <c r="U42" s="435"/>
      <c r="V42" s="436"/>
      <c r="W42" s="437"/>
      <c r="X42" s="319"/>
      <c r="Y42" s="320"/>
      <c r="Z42" s="321"/>
      <c r="AA42" s="229"/>
      <c r="AB42" s="561"/>
      <c r="AC42" s="562"/>
      <c r="AD42" s="540"/>
      <c r="AE42" s="501"/>
      <c r="AF42" s="501"/>
      <c r="AG42" s="501"/>
      <c r="AH42" s="501"/>
      <c r="AI42" s="501"/>
      <c r="AJ42" s="501"/>
      <c r="AK42" s="501"/>
    </row>
    <row r="43" ht="15" customHeight="1" hidden="1">
      <c r="A43" s="569"/>
      <c r="B43" s="564">
        <v>36</v>
      </c>
      <c r="C43" t="s" s="322">
        <v>488</v>
      </c>
      <c r="D43" s="323"/>
      <c r="E43" s="324"/>
      <c r="F43" s="324"/>
      <c r="G43" s="324"/>
      <c r="H43" s="324"/>
      <c r="I43" s="326"/>
      <c r="J43" s="324"/>
      <c r="K43" s="327"/>
      <c r="L43" s="328"/>
      <c r="M43" s="329"/>
      <c r="N43" s="330"/>
      <c r="O43" s="331"/>
      <c r="P43" s="332"/>
      <c r="Q43" s="333"/>
      <c r="R43" s="334"/>
      <c r="S43" s="335"/>
      <c r="T43" s="336"/>
      <c r="U43" s="337"/>
      <c r="V43" s="338"/>
      <c r="W43" s="339"/>
      <c r="X43" s="340"/>
      <c r="Y43" s="341"/>
      <c r="Z43" s="342"/>
      <c r="AA43" s="324"/>
      <c r="AB43" s="565"/>
      <c r="AC43" s="566"/>
      <c r="AD43" s="567"/>
      <c r="AE43" s="568"/>
      <c r="AF43" s="568"/>
      <c r="AG43" s="568"/>
      <c r="AH43" s="568"/>
      <c r="AI43" s="568"/>
      <c r="AJ43" s="568"/>
      <c r="AK43" s="568"/>
    </row>
    <row r="44" ht="15" customHeight="1" hidden="1">
      <c r="A44" s="563">
        <v>197</v>
      </c>
      <c r="B44" s="564">
        <v>37</v>
      </c>
      <c r="C44" t="s" s="322">
        <v>489</v>
      </c>
      <c r="D44" s="323"/>
      <c r="E44" s="324"/>
      <c r="F44" s="324"/>
      <c r="G44" s="324"/>
      <c r="H44" s="324"/>
      <c r="I44" s="326"/>
      <c r="J44" s="324"/>
      <c r="K44" s="327"/>
      <c r="L44" s="328"/>
      <c r="M44" s="329"/>
      <c r="N44" s="330"/>
      <c r="O44" s="331"/>
      <c r="P44" s="332"/>
      <c r="Q44" s="333"/>
      <c r="R44" s="334"/>
      <c r="S44" s="335"/>
      <c r="T44" s="336"/>
      <c r="U44" s="337"/>
      <c r="V44" s="338"/>
      <c r="W44" s="339"/>
      <c r="X44" s="340"/>
      <c r="Y44" s="341"/>
      <c r="Z44" s="342"/>
      <c r="AA44" s="324"/>
      <c r="AB44" s="565"/>
      <c r="AC44" s="566"/>
      <c r="AD44" s="567"/>
      <c r="AE44" s="568"/>
      <c r="AF44" s="568"/>
      <c r="AG44" s="568"/>
      <c r="AH44" s="568"/>
      <c r="AI44" s="568"/>
      <c r="AJ44" s="568"/>
      <c r="AK44" s="568"/>
    </row>
    <row r="45" ht="15" customHeight="1" hidden="1">
      <c r="A45" s="563">
        <v>198</v>
      </c>
      <c r="B45" s="564">
        <v>38</v>
      </c>
      <c r="C45" t="s" s="322">
        <v>490</v>
      </c>
      <c r="D45" s="323"/>
      <c r="E45" s="324"/>
      <c r="F45" s="324"/>
      <c r="G45" s="324"/>
      <c r="H45" s="324"/>
      <c r="I45" s="326"/>
      <c r="J45" s="324"/>
      <c r="K45" s="327"/>
      <c r="L45" s="328"/>
      <c r="M45" s="329"/>
      <c r="N45" s="330"/>
      <c r="O45" s="331"/>
      <c r="P45" s="332"/>
      <c r="Q45" s="333"/>
      <c r="R45" s="334"/>
      <c r="S45" s="335"/>
      <c r="T45" s="336"/>
      <c r="U45" s="337"/>
      <c r="V45" s="338"/>
      <c r="W45" s="339"/>
      <c r="X45" s="340"/>
      <c r="Y45" s="341"/>
      <c r="Z45" s="342"/>
      <c r="AA45" s="324"/>
      <c r="AB45" s="565"/>
      <c r="AC45" s="566"/>
      <c r="AD45" s="567"/>
      <c r="AE45" s="568"/>
      <c r="AF45" s="568"/>
      <c r="AG45" s="568"/>
      <c r="AH45" s="568"/>
      <c r="AI45" s="568"/>
      <c r="AJ45" s="568"/>
      <c r="AK45" s="568"/>
    </row>
    <row r="46" ht="15" customHeight="1" hidden="1">
      <c r="A46" s="563">
        <v>199</v>
      </c>
      <c r="B46" s="564">
        <v>39</v>
      </c>
      <c r="C46" t="s" s="322">
        <v>491</v>
      </c>
      <c r="D46" s="323"/>
      <c r="E46" s="324"/>
      <c r="F46" s="324"/>
      <c r="G46" s="324"/>
      <c r="H46" s="324"/>
      <c r="I46" s="326"/>
      <c r="J46" s="324"/>
      <c r="K46" s="327"/>
      <c r="L46" s="328"/>
      <c r="M46" s="329"/>
      <c r="N46" s="330"/>
      <c r="O46" s="331"/>
      <c r="P46" s="332"/>
      <c r="Q46" s="333"/>
      <c r="R46" s="334"/>
      <c r="S46" s="335"/>
      <c r="T46" s="336"/>
      <c r="U46" s="337"/>
      <c r="V46" s="338"/>
      <c r="W46" s="339"/>
      <c r="X46" s="340"/>
      <c r="Y46" s="341"/>
      <c r="Z46" s="342"/>
      <c r="AA46" s="324"/>
      <c r="AB46" s="565"/>
      <c r="AC46" s="566"/>
      <c r="AD46" s="567"/>
      <c r="AE46" s="568"/>
      <c r="AF46" s="568"/>
      <c r="AG46" s="568"/>
      <c r="AH46" s="568"/>
      <c r="AI46" s="568"/>
      <c r="AJ46" s="568"/>
      <c r="AK46" s="568"/>
    </row>
    <row r="47" ht="15" customHeight="1">
      <c r="A47" s="570"/>
      <c r="B47" s="541">
        <v>40</v>
      </c>
      <c r="C47" s="461"/>
      <c r="D47" s="344"/>
      <c r="E47" s="462"/>
      <c r="F47" s="461"/>
      <c r="G47" s="461"/>
      <c r="H47" s="461"/>
      <c r="I47" s="255"/>
      <c r="J47" s="252"/>
      <c r="K47" s="252"/>
      <c r="L47" s="344"/>
      <c r="M47" s="252"/>
      <c r="N47" s="252"/>
      <c r="O47" s="252"/>
      <c r="P47" s="252"/>
      <c r="Q47" s="252"/>
      <c r="R47" s="252"/>
      <c r="S47" s="252"/>
      <c r="T47" s="252"/>
      <c r="U47" s="252"/>
      <c r="V47" s="252"/>
      <c r="W47" s="252"/>
      <c r="X47" s="252"/>
      <c r="Y47" s="571"/>
      <c r="Z47" s="571"/>
      <c r="AA47" s="572"/>
      <c r="AB47" s="573">
        <f>SUM(AB34:AB46)</f>
        <v>0</v>
      </c>
      <c r="AC47" s="345">
        <f>SUM(AC34:AC46)</f>
        <v>0</v>
      </c>
      <c r="AD47" s="501"/>
      <c r="AE47" s="501"/>
      <c r="AF47" s="501"/>
      <c r="AG47" s="501"/>
      <c r="AH47" s="501"/>
      <c r="AI47" s="501"/>
      <c r="AJ47" s="501"/>
      <c r="AK47" s="501"/>
    </row>
    <row r="48" ht="22.6" customHeight="1">
      <c r="A48" s="574"/>
      <c r="B48" s="541">
        <v>41</v>
      </c>
      <c r="C48" t="s" s="258">
        <v>492</v>
      </c>
      <c r="D48" s="259"/>
      <c r="E48" s="260"/>
      <c r="F48" s="259"/>
      <c r="G48" s="259"/>
      <c r="H48" s="259"/>
      <c r="I48" s="262"/>
      <c r="J48" s="264"/>
      <c r="K48" s="264"/>
      <c r="L48" s="347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  <c r="Y48" s="264"/>
      <c r="Z48" s="264"/>
      <c r="AA48" s="264"/>
      <c r="AB48" s="535"/>
      <c r="AC48" s="259"/>
      <c r="AD48" s="501"/>
      <c r="AE48" s="501"/>
      <c r="AF48" s="501"/>
      <c r="AG48" s="501"/>
      <c r="AH48" s="501"/>
      <c r="AI48" s="501"/>
      <c r="AJ48" s="501"/>
      <c r="AK48" s="501"/>
    </row>
    <row r="49" ht="15" customHeight="1">
      <c r="A49" s="537"/>
      <c r="B49" s="548">
        <v>28</v>
      </c>
      <c r="C49" t="s" s="164">
        <v>493</v>
      </c>
      <c r="D49" t="s" s="550">
        <v>43</v>
      </c>
      <c r="E49" t="s" s="166">
        <v>494</v>
      </c>
      <c r="F49" s="187"/>
      <c r="G49" s="187">
        <v>1</v>
      </c>
      <c r="H49" t="s" s="551">
        <v>495</v>
      </c>
      <c r="I49" s="169">
        <v>150</v>
      </c>
      <c r="J49" s="187"/>
      <c r="K49" s="291"/>
      <c r="L49" s="172"/>
      <c r="M49" s="292"/>
      <c r="N49" s="293"/>
      <c r="O49" s="294"/>
      <c r="P49" s="295"/>
      <c r="Q49" s="296"/>
      <c r="R49" s="297"/>
      <c r="S49" s="298"/>
      <c r="T49" s="299"/>
      <c r="U49" s="431"/>
      <c r="V49" s="432"/>
      <c r="W49" s="445"/>
      <c r="X49" s="303"/>
      <c r="Y49" s="304"/>
      <c r="Z49" s="305"/>
      <c r="AA49" s="187"/>
      <c r="AB49" s="575">
        <f>(SUM(J49:Z49))*G49</f>
        <v>0</v>
      </c>
      <c r="AC49" s="439">
        <f>(SUM(J49:Z49)*I49)</f>
        <v>0</v>
      </c>
      <c r="AD49" s="540"/>
      <c r="AE49" s="501"/>
      <c r="AF49" s="501"/>
      <c r="AG49" s="501"/>
      <c r="AH49" s="501"/>
      <c r="AI49" s="501"/>
      <c r="AJ49" s="501"/>
      <c r="AK49" s="501"/>
    </row>
    <row r="50" ht="15" customHeight="1">
      <c r="A50" s="537"/>
      <c r="B50" s="548">
        <v>29</v>
      </c>
      <c r="C50" t="s" s="189">
        <v>496</v>
      </c>
      <c r="D50" t="s" s="553">
        <v>43</v>
      </c>
      <c r="E50" t="s" s="191">
        <v>497</v>
      </c>
      <c r="F50" s="216"/>
      <c r="G50" s="216">
        <v>1</v>
      </c>
      <c r="H50" t="s" s="222">
        <v>498</v>
      </c>
      <c r="I50" s="194">
        <v>150</v>
      </c>
      <c r="J50" s="216"/>
      <c r="K50" s="358"/>
      <c r="L50" s="197"/>
      <c r="M50" s="359"/>
      <c r="N50" s="360"/>
      <c r="O50" s="361"/>
      <c r="P50" s="362"/>
      <c r="Q50" s="363"/>
      <c r="R50" s="364"/>
      <c r="S50" s="365"/>
      <c r="T50" s="366"/>
      <c r="U50" s="378"/>
      <c r="V50" s="379"/>
      <c r="W50" s="376"/>
      <c r="X50" s="370"/>
      <c r="Y50" s="371"/>
      <c r="Z50" s="372"/>
      <c r="AA50" s="216"/>
      <c r="AB50" s="557">
        <f>(SUM(J50:Z50))*G50</f>
        <v>0</v>
      </c>
      <c r="AC50" s="215">
        <f>(SUM(J50:Z50)*I50)</f>
        <v>0</v>
      </c>
      <c r="AD50" s="540"/>
      <c r="AE50" s="501"/>
      <c r="AF50" s="501"/>
      <c r="AG50" s="501"/>
      <c r="AH50" s="501"/>
      <c r="AI50" s="501"/>
      <c r="AJ50" s="501"/>
      <c r="AK50" s="501"/>
    </row>
    <row r="51" ht="15" customHeight="1">
      <c r="A51" s="537"/>
      <c r="B51" s="548">
        <v>30</v>
      </c>
      <c r="C51" t="s" s="189">
        <v>499</v>
      </c>
      <c r="D51" t="s" s="553">
        <v>43</v>
      </c>
      <c r="E51" t="s" s="191">
        <v>500</v>
      </c>
      <c r="F51" s="216"/>
      <c r="G51" s="216">
        <v>2</v>
      </c>
      <c r="H51" t="s" s="222">
        <v>501</v>
      </c>
      <c r="I51" s="194">
        <v>110</v>
      </c>
      <c r="J51" s="216"/>
      <c r="K51" s="358"/>
      <c r="L51" s="197"/>
      <c r="M51" s="359"/>
      <c r="N51" s="360"/>
      <c r="O51" s="361"/>
      <c r="P51" s="362"/>
      <c r="Q51" s="363"/>
      <c r="R51" s="364"/>
      <c r="S51" s="365"/>
      <c r="T51" s="366"/>
      <c r="U51" s="378"/>
      <c r="V51" s="379"/>
      <c r="W51" s="376"/>
      <c r="X51" s="370"/>
      <c r="Y51" s="371"/>
      <c r="Z51" s="372"/>
      <c r="AA51" s="216"/>
      <c r="AB51" s="557">
        <f>(SUM(J51:Z51))*G51</f>
        <v>0</v>
      </c>
      <c r="AC51" s="215">
        <f>(SUM(J51:Z51)*I51)</f>
        <v>0</v>
      </c>
      <c r="AD51" s="540"/>
      <c r="AE51" s="501"/>
      <c r="AF51" s="501"/>
      <c r="AG51" s="501"/>
      <c r="AH51" s="501"/>
      <c r="AI51" s="501"/>
      <c r="AJ51" s="501"/>
      <c r="AK51" s="501"/>
    </row>
    <row r="52" ht="15" customHeight="1">
      <c r="A52" s="537"/>
      <c r="B52" s="548">
        <v>31</v>
      </c>
      <c r="C52" t="s" s="189">
        <v>502</v>
      </c>
      <c r="D52" t="s" s="553">
        <v>43</v>
      </c>
      <c r="E52" t="s" s="191">
        <v>503</v>
      </c>
      <c r="F52" s="216"/>
      <c r="G52" s="216">
        <v>2</v>
      </c>
      <c r="H52" t="s" s="222">
        <v>504</v>
      </c>
      <c r="I52" s="194">
        <v>110</v>
      </c>
      <c r="J52" s="216"/>
      <c r="K52" s="358"/>
      <c r="L52" s="197"/>
      <c r="M52" s="359"/>
      <c r="N52" s="360"/>
      <c r="O52" s="361"/>
      <c r="P52" s="362"/>
      <c r="Q52" s="363"/>
      <c r="R52" s="364"/>
      <c r="S52" s="365"/>
      <c r="T52" s="366"/>
      <c r="U52" s="378"/>
      <c r="V52" s="379"/>
      <c r="W52" s="376"/>
      <c r="X52" s="370"/>
      <c r="Y52" s="371"/>
      <c r="Z52" s="372"/>
      <c r="AA52" s="216"/>
      <c r="AB52" s="557">
        <f>(SUM(J52:Z52))*G52</f>
        <v>0</v>
      </c>
      <c r="AC52" s="215">
        <f>(SUM(J52:Z52)*I52)</f>
        <v>0</v>
      </c>
      <c r="AD52" s="540"/>
      <c r="AE52" s="501"/>
      <c r="AF52" s="501"/>
      <c r="AG52" s="501"/>
      <c r="AH52" s="501"/>
      <c r="AI52" s="501"/>
      <c r="AJ52" s="501"/>
      <c r="AK52" s="501"/>
    </row>
    <row r="53" ht="15" customHeight="1">
      <c r="A53" s="537"/>
      <c r="B53" s="548">
        <v>32</v>
      </c>
      <c r="C53" t="s" s="189">
        <v>505</v>
      </c>
      <c r="D53" t="s" s="553">
        <v>43</v>
      </c>
      <c r="E53" t="s" s="191">
        <v>506</v>
      </c>
      <c r="F53" s="216"/>
      <c r="G53" s="216">
        <v>2</v>
      </c>
      <c r="H53" t="s" s="222">
        <v>507</v>
      </c>
      <c r="I53" s="194">
        <v>110</v>
      </c>
      <c r="J53" s="216"/>
      <c r="K53" s="358"/>
      <c r="L53" s="197"/>
      <c r="M53" s="359"/>
      <c r="N53" s="360"/>
      <c r="O53" s="361"/>
      <c r="P53" s="362"/>
      <c r="Q53" s="363"/>
      <c r="R53" s="364"/>
      <c r="S53" s="365"/>
      <c r="T53" s="366"/>
      <c r="U53" s="378"/>
      <c r="V53" s="379"/>
      <c r="W53" s="376"/>
      <c r="X53" s="370"/>
      <c r="Y53" s="371"/>
      <c r="Z53" s="372"/>
      <c r="AA53" s="216"/>
      <c r="AB53" s="557">
        <f>(SUM(J53:Z53))*G53</f>
        <v>0</v>
      </c>
      <c r="AC53" s="215">
        <f>(SUM(J53:Z53)*I53)</f>
        <v>0</v>
      </c>
      <c r="AD53" s="540"/>
      <c r="AE53" s="501"/>
      <c r="AF53" s="501"/>
      <c r="AG53" s="501"/>
      <c r="AH53" s="501"/>
      <c r="AI53" s="501"/>
      <c r="AJ53" s="501"/>
      <c r="AK53" s="501"/>
    </row>
    <row r="54" ht="15" customHeight="1">
      <c r="A54" s="537"/>
      <c r="B54" s="548">
        <v>33</v>
      </c>
      <c r="C54" t="s" s="189">
        <v>508</v>
      </c>
      <c r="D54" t="s" s="553">
        <v>43</v>
      </c>
      <c r="E54" t="s" s="191">
        <v>509</v>
      </c>
      <c r="F54" s="216"/>
      <c r="G54" s="216">
        <v>2</v>
      </c>
      <c r="H54" t="s" s="222">
        <v>510</v>
      </c>
      <c r="I54" s="194">
        <v>110</v>
      </c>
      <c r="J54" s="216"/>
      <c r="K54" s="358"/>
      <c r="L54" s="197"/>
      <c r="M54" s="359"/>
      <c r="N54" s="360"/>
      <c r="O54" s="361"/>
      <c r="P54" s="362"/>
      <c r="Q54" s="363"/>
      <c r="R54" s="364"/>
      <c r="S54" s="365"/>
      <c r="T54" s="366"/>
      <c r="U54" s="378"/>
      <c r="V54" s="379"/>
      <c r="W54" s="376"/>
      <c r="X54" s="370"/>
      <c r="Y54" s="371"/>
      <c r="Z54" s="372"/>
      <c r="AA54" s="216"/>
      <c r="AB54" s="557">
        <f>(SUM(J54:Z54))*G54</f>
        <v>0</v>
      </c>
      <c r="AC54" s="215">
        <f>(SUM(J54:Z54)*I54)</f>
        <v>0</v>
      </c>
      <c r="AD54" s="540"/>
      <c r="AE54" s="501"/>
      <c r="AF54" s="501"/>
      <c r="AG54" s="501"/>
      <c r="AH54" s="501"/>
      <c r="AI54" s="501"/>
      <c r="AJ54" s="501"/>
      <c r="AK54" s="501"/>
    </row>
    <row r="55" ht="15" customHeight="1">
      <c r="A55" s="537"/>
      <c r="B55" s="548">
        <v>34</v>
      </c>
      <c r="C55" t="s" s="189">
        <v>511</v>
      </c>
      <c r="D55" t="s" s="553">
        <v>43</v>
      </c>
      <c r="E55" t="s" s="191">
        <v>512</v>
      </c>
      <c r="F55" s="216"/>
      <c r="G55" s="216">
        <v>2</v>
      </c>
      <c r="H55" t="s" s="222">
        <v>513</v>
      </c>
      <c r="I55" s="194">
        <v>110</v>
      </c>
      <c r="J55" s="216"/>
      <c r="K55" s="358"/>
      <c r="L55" s="197"/>
      <c r="M55" s="359"/>
      <c r="N55" s="360"/>
      <c r="O55" s="361"/>
      <c r="P55" s="362"/>
      <c r="Q55" s="363"/>
      <c r="R55" s="364"/>
      <c r="S55" s="365"/>
      <c r="T55" s="366"/>
      <c r="U55" s="378"/>
      <c r="V55" s="379"/>
      <c r="W55" s="376"/>
      <c r="X55" s="370"/>
      <c r="Y55" s="371"/>
      <c r="Z55" s="372"/>
      <c r="AA55" s="216"/>
      <c r="AB55" s="557">
        <f>(SUM(J55:Z55))*G55</f>
        <v>0</v>
      </c>
      <c r="AC55" s="215">
        <f>(SUM(J55:Z55)*I55)</f>
        <v>0</v>
      </c>
      <c r="AD55" s="540"/>
      <c r="AE55" s="501"/>
      <c r="AF55" s="501"/>
      <c r="AG55" s="501"/>
      <c r="AH55" s="501"/>
      <c r="AI55" s="501"/>
      <c r="AJ55" s="501"/>
      <c r="AK55" s="501"/>
    </row>
    <row r="56" ht="15" customHeight="1">
      <c r="A56" s="537"/>
      <c r="B56" s="548">
        <v>35</v>
      </c>
      <c r="C56" t="s" s="189">
        <v>514</v>
      </c>
      <c r="D56" t="s" s="553">
        <v>43</v>
      </c>
      <c r="E56" t="s" s="191">
        <v>515</v>
      </c>
      <c r="F56" s="216"/>
      <c r="G56" s="216">
        <v>2</v>
      </c>
      <c r="H56" t="s" s="222">
        <v>516</v>
      </c>
      <c r="I56" s="194">
        <v>110</v>
      </c>
      <c r="J56" s="216"/>
      <c r="K56" s="358"/>
      <c r="L56" s="197"/>
      <c r="M56" s="359"/>
      <c r="N56" s="360"/>
      <c r="O56" s="361"/>
      <c r="P56" s="362"/>
      <c r="Q56" s="363"/>
      <c r="R56" s="364"/>
      <c r="S56" s="365"/>
      <c r="T56" s="366"/>
      <c r="U56" s="378"/>
      <c r="V56" s="379"/>
      <c r="W56" s="376"/>
      <c r="X56" s="370"/>
      <c r="Y56" s="371"/>
      <c r="Z56" s="372"/>
      <c r="AA56" s="216"/>
      <c r="AB56" s="557">
        <f>(SUM(J56:Z56))*G56</f>
        <v>0</v>
      </c>
      <c r="AC56" s="215">
        <f>(SUM(J56:Z56)*I56)</f>
        <v>0</v>
      </c>
      <c r="AD56" s="540"/>
      <c r="AE56" s="501"/>
      <c r="AF56" s="501"/>
      <c r="AG56" s="501"/>
      <c r="AH56" s="501"/>
      <c r="AI56" s="501"/>
      <c r="AJ56" s="501"/>
      <c r="AK56" s="501"/>
    </row>
    <row r="57" ht="15" customHeight="1">
      <c r="A57" s="536"/>
      <c r="B57" s="548">
        <v>36</v>
      </c>
      <c r="C57" t="s" s="189">
        <v>517</v>
      </c>
      <c r="D57" t="s" s="553">
        <v>43</v>
      </c>
      <c r="E57" t="s" s="191">
        <v>518</v>
      </c>
      <c r="F57" s="216"/>
      <c r="G57" s="216">
        <v>4</v>
      </c>
      <c r="H57" t="s" s="222">
        <v>519</v>
      </c>
      <c r="I57" s="194">
        <v>40</v>
      </c>
      <c r="J57" s="216"/>
      <c r="K57" s="358"/>
      <c r="L57" s="197"/>
      <c r="M57" s="359"/>
      <c r="N57" s="360"/>
      <c r="O57" s="361"/>
      <c r="P57" s="362"/>
      <c r="Q57" s="363"/>
      <c r="R57" s="364"/>
      <c r="S57" s="365"/>
      <c r="T57" s="366"/>
      <c r="U57" s="378"/>
      <c r="V57" s="379"/>
      <c r="W57" s="376"/>
      <c r="X57" s="370"/>
      <c r="Y57" s="371"/>
      <c r="Z57" s="372"/>
      <c r="AA57" s="216"/>
      <c r="AB57" s="557">
        <f>(SUM(J57:Z57))*G57</f>
        <v>0</v>
      </c>
      <c r="AC57" s="215">
        <f>(SUM(J57:Z57)*I57)</f>
        <v>0</v>
      </c>
      <c r="AD57" s="540"/>
      <c r="AE57" s="501"/>
      <c r="AF57" s="501"/>
      <c r="AG57" s="501"/>
      <c r="AH57" s="501"/>
      <c r="AI57" s="501"/>
      <c r="AJ57" s="501"/>
      <c r="AK57" s="501"/>
    </row>
    <row r="58" ht="15" customHeight="1">
      <c r="A58" s="548">
        <v>197</v>
      </c>
      <c r="B58" s="548">
        <v>37</v>
      </c>
      <c r="C58" t="s" s="189">
        <v>520</v>
      </c>
      <c r="D58" t="s" s="553">
        <v>43</v>
      </c>
      <c r="E58" t="s" s="191">
        <v>521</v>
      </c>
      <c r="F58" s="216"/>
      <c r="G58" s="216">
        <v>4</v>
      </c>
      <c r="H58" t="s" s="222">
        <v>522</v>
      </c>
      <c r="I58" s="194">
        <v>53</v>
      </c>
      <c r="J58" s="216"/>
      <c r="K58" s="358"/>
      <c r="L58" s="197"/>
      <c r="M58" s="359"/>
      <c r="N58" s="360"/>
      <c r="O58" s="361"/>
      <c r="P58" s="362"/>
      <c r="Q58" s="363"/>
      <c r="R58" s="364"/>
      <c r="S58" s="365"/>
      <c r="T58" s="366"/>
      <c r="U58" s="378"/>
      <c r="V58" s="379"/>
      <c r="W58" s="376"/>
      <c r="X58" s="370"/>
      <c r="Y58" s="371"/>
      <c r="Z58" s="372"/>
      <c r="AA58" s="216"/>
      <c r="AB58" s="557">
        <f>(SUM(J58:Z58))*G58</f>
        <v>0</v>
      </c>
      <c r="AC58" s="215">
        <f>(SUM(J58:Z58)*I58)</f>
        <v>0</v>
      </c>
      <c r="AD58" s="540"/>
      <c r="AE58" s="501"/>
      <c r="AF58" s="501"/>
      <c r="AG58" s="501"/>
      <c r="AH58" s="501"/>
      <c r="AI58" s="501"/>
      <c r="AJ58" s="501"/>
      <c r="AK58" s="501"/>
    </row>
    <row r="59" ht="15" customHeight="1">
      <c r="A59" s="558">
        <v>198</v>
      </c>
      <c r="B59" s="548">
        <v>38</v>
      </c>
      <c r="C59" t="s" s="189">
        <v>523</v>
      </c>
      <c r="D59" t="s" s="553">
        <v>43</v>
      </c>
      <c r="E59" t="s" s="191">
        <v>524</v>
      </c>
      <c r="F59" s="216"/>
      <c r="G59" s="216">
        <v>4</v>
      </c>
      <c r="H59" t="s" s="222">
        <v>525</v>
      </c>
      <c r="I59" s="194">
        <v>67</v>
      </c>
      <c r="J59" s="216"/>
      <c r="K59" s="358"/>
      <c r="L59" s="197"/>
      <c r="M59" s="359"/>
      <c r="N59" s="360"/>
      <c r="O59" s="361"/>
      <c r="P59" s="362"/>
      <c r="Q59" s="363"/>
      <c r="R59" s="364"/>
      <c r="S59" s="365"/>
      <c r="T59" s="366"/>
      <c r="U59" s="378"/>
      <c r="V59" s="379"/>
      <c r="W59" s="376"/>
      <c r="X59" s="370"/>
      <c r="Y59" s="371"/>
      <c r="Z59" s="372"/>
      <c r="AA59" s="216"/>
      <c r="AB59" s="557">
        <f>(SUM(J59:Z59))*G59</f>
        <v>0</v>
      </c>
      <c r="AC59" s="215">
        <f>(SUM(J59:Z59)*I59)</f>
        <v>0</v>
      </c>
      <c r="AD59" s="540"/>
      <c r="AE59" s="501"/>
      <c r="AF59" s="501"/>
      <c r="AG59" s="501"/>
      <c r="AH59" s="501"/>
      <c r="AI59" s="501"/>
      <c r="AJ59" s="501"/>
      <c r="AK59" s="501"/>
    </row>
    <row r="60" ht="15" customHeight="1">
      <c r="A60" s="549">
        <v>199</v>
      </c>
      <c r="B60" s="548">
        <v>39</v>
      </c>
      <c r="C60" s="578"/>
      <c r="D60" s="231"/>
      <c r="E60" s="560"/>
      <c r="F60" s="229"/>
      <c r="G60" s="229"/>
      <c r="H60" s="229"/>
      <c r="I60" s="233"/>
      <c r="J60" s="229"/>
      <c r="K60" s="307"/>
      <c r="L60" s="236"/>
      <c r="M60" s="308"/>
      <c r="N60" s="309"/>
      <c r="O60" s="310"/>
      <c r="P60" s="311"/>
      <c r="Q60" s="312"/>
      <c r="R60" s="313"/>
      <c r="S60" s="314"/>
      <c r="T60" s="315"/>
      <c r="U60" s="435"/>
      <c r="V60" s="436"/>
      <c r="W60" s="437"/>
      <c r="X60" s="319"/>
      <c r="Y60" s="320"/>
      <c r="Z60" s="321"/>
      <c r="AA60" s="229"/>
      <c r="AB60" s="561"/>
      <c r="AC60" s="562"/>
      <c r="AD60" s="540"/>
      <c r="AE60" s="501"/>
      <c r="AF60" s="501"/>
      <c r="AG60" s="501"/>
      <c r="AH60" s="501"/>
      <c r="AI60" s="501"/>
      <c r="AJ60" s="501"/>
      <c r="AK60" s="501"/>
    </row>
    <row r="61" ht="15" customHeight="1">
      <c r="A61" s="570"/>
      <c r="B61" s="541">
        <v>40</v>
      </c>
      <c r="C61" s="461"/>
      <c r="D61" s="344"/>
      <c r="E61" s="462"/>
      <c r="F61" s="461"/>
      <c r="G61" s="461"/>
      <c r="H61" s="461"/>
      <c r="I61" s="255"/>
      <c r="J61" s="252"/>
      <c r="K61" s="252"/>
      <c r="L61" s="344"/>
      <c r="M61" s="252"/>
      <c r="N61" s="252"/>
      <c r="O61" s="252"/>
      <c r="P61" s="252"/>
      <c r="Q61" s="252"/>
      <c r="R61" s="252"/>
      <c r="S61" s="252"/>
      <c r="T61" s="252"/>
      <c r="U61" s="252"/>
      <c r="V61" s="252"/>
      <c r="W61" s="252"/>
      <c r="X61" s="252"/>
      <c r="Y61" s="571"/>
      <c r="Z61" s="571"/>
      <c r="AA61" s="572"/>
      <c r="AB61" s="573">
        <f>SUM(AB49:AB60)</f>
        <v>0</v>
      </c>
      <c r="AC61" s="345">
        <f>SUM(AC49:AC60)</f>
        <v>0</v>
      </c>
      <c r="AD61" s="501"/>
      <c r="AE61" s="501"/>
      <c r="AF61" s="501"/>
      <c r="AG61" s="501"/>
      <c r="AH61" s="501"/>
      <c r="AI61" s="501"/>
      <c r="AJ61" s="501"/>
      <c r="AK61" s="501"/>
    </row>
    <row r="62" ht="15" customHeight="1">
      <c r="A62" s="579"/>
      <c r="B62" s="580"/>
      <c r="C62" s="469"/>
      <c r="D62" s="581"/>
      <c r="E62" s="470"/>
      <c r="F62" s="469"/>
      <c r="G62" s="469"/>
      <c r="H62" s="469"/>
      <c r="I62" s="472"/>
      <c r="J62" s="479"/>
      <c r="K62" s="479"/>
      <c r="L62" s="581"/>
      <c r="M62" s="479"/>
      <c r="N62" s="479"/>
      <c r="O62" s="479"/>
      <c r="P62" s="479"/>
      <c r="Q62" s="479"/>
      <c r="R62" s="479"/>
      <c r="S62" s="479"/>
      <c r="T62" s="479"/>
      <c r="U62" s="479"/>
      <c r="V62" s="479"/>
      <c r="W62" s="479"/>
      <c r="X62" s="479"/>
      <c r="Y62" s="479"/>
      <c r="Z62" s="479"/>
      <c r="AA62" s="479"/>
      <c r="AB62" s="501"/>
      <c r="AC62" s="469"/>
      <c r="AD62" s="501"/>
      <c r="AE62" s="501"/>
      <c r="AF62" s="501"/>
      <c r="AG62" s="501"/>
      <c r="AH62" s="501"/>
      <c r="AI62" s="501"/>
      <c r="AJ62" s="501"/>
      <c r="AK62" s="501"/>
    </row>
    <row r="63" ht="15" customHeight="1">
      <c r="A63" s="579"/>
      <c r="B63" s="502"/>
      <c r="C63" s="469"/>
      <c r="D63" s="581"/>
      <c r="E63" s="470"/>
      <c r="F63" s="469"/>
      <c r="G63" s="469"/>
      <c r="H63" s="469"/>
      <c r="I63" s="472"/>
      <c r="J63" s="479"/>
      <c r="K63" s="479"/>
      <c r="L63" s="581"/>
      <c r="M63" s="479"/>
      <c r="N63" s="479"/>
      <c r="O63" s="479"/>
      <c r="P63" s="479"/>
      <c r="Q63" s="479"/>
      <c r="R63" s="479"/>
      <c r="S63" s="479"/>
      <c r="T63" s="479"/>
      <c r="U63" s="479"/>
      <c r="V63" s="479"/>
      <c r="W63" s="479"/>
      <c r="X63" s="479"/>
      <c r="Y63" s="479"/>
      <c r="Z63" s="479"/>
      <c r="AA63" s="479"/>
      <c r="AB63" s="501"/>
      <c r="AC63" s="469"/>
      <c r="AD63" s="501"/>
      <c r="AE63" s="501"/>
      <c r="AF63" s="501"/>
      <c r="AG63" s="501"/>
      <c r="AH63" s="501"/>
      <c r="AI63" s="501"/>
      <c r="AJ63" s="501"/>
      <c r="AK63" s="501"/>
    </row>
    <row r="64" ht="15" customHeight="1">
      <c r="A64" s="579"/>
      <c r="B64" s="502"/>
      <c r="C64" s="469"/>
      <c r="D64" s="581"/>
      <c r="E64" s="470"/>
      <c r="F64" s="469"/>
      <c r="G64" s="469"/>
      <c r="H64" s="469"/>
      <c r="I64" s="472"/>
      <c r="J64" s="479"/>
      <c r="K64" s="479"/>
      <c r="L64" s="581"/>
      <c r="M64" s="479"/>
      <c r="N64" s="479"/>
      <c r="O64" s="479"/>
      <c r="P64" s="479"/>
      <c r="Q64" s="479"/>
      <c r="R64" s="479"/>
      <c r="S64" s="479"/>
      <c r="T64" s="479"/>
      <c r="U64" s="479"/>
      <c r="V64" s="479"/>
      <c r="W64" s="479"/>
      <c r="X64" s="479"/>
      <c r="Y64" s="479"/>
      <c r="Z64" s="479"/>
      <c r="AA64" s="479"/>
      <c r="AB64" s="501"/>
      <c r="AC64" s="469"/>
      <c r="AD64" s="501"/>
      <c r="AE64" s="501"/>
      <c r="AF64" s="501"/>
      <c r="AG64" s="501"/>
      <c r="AH64" s="501"/>
      <c r="AI64" s="501"/>
      <c r="AJ64" s="501"/>
      <c r="AK64" s="501"/>
    </row>
    <row r="65" ht="15" customHeight="1">
      <c r="A65" s="574"/>
      <c r="B65" s="502"/>
      <c r="C65" s="469"/>
      <c r="D65" s="581"/>
      <c r="E65" s="470"/>
      <c r="F65" s="469"/>
      <c r="G65" s="469"/>
      <c r="H65" s="469"/>
      <c r="I65" s="472"/>
      <c r="J65" s="264"/>
      <c r="K65" s="264"/>
      <c r="L65" s="347"/>
      <c r="M65" s="264"/>
      <c r="N65" s="264"/>
      <c r="O65" s="264"/>
      <c r="P65" s="264"/>
      <c r="Q65" s="264"/>
      <c r="R65" s="264"/>
      <c r="S65" s="264"/>
      <c r="T65" s="264"/>
      <c r="U65" s="264"/>
      <c r="V65" s="264"/>
      <c r="W65" s="264"/>
      <c r="X65" s="264"/>
      <c r="Y65" s="264"/>
      <c r="Z65" s="264"/>
      <c r="AA65" s="264"/>
      <c r="AB65" s="535"/>
      <c r="AC65" s="259"/>
      <c r="AD65" s="501"/>
      <c r="AE65" s="501"/>
      <c r="AF65" s="501"/>
      <c r="AG65" s="501"/>
      <c r="AH65" s="501"/>
      <c r="AI65" s="501"/>
      <c r="AJ65" s="501"/>
      <c r="AK65" s="501"/>
    </row>
    <row r="66" ht="27" customHeight="1">
      <c r="A66" s="511">
        <v>209</v>
      </c>
      <c r="B66" s="511">
        <v>43</v>
      </c>
      <c r="C66" s="582"/>
      <c r="D66" s="583"/>
      <c r="E66" s="470"/>
      <c r="F66" s="583"/>
      <c r="G66" s="583"/>
      <c r="H66" s="584"/>
      <c r="I66" s="585"/>
      <c r="J66" s="514">
        <v>0</v>
      </c>
      <c r="K66" s="515">
        <v>0</v>
      </c>
      <c r="L66" s="516">
        <v>0</v>
      </c>
      <c r="M66" s="517">
        <v>0</v>
      </c>
      <c r="N66" s="518">
        <v>0</v>
      </c>
      <c r="O66" s="519">
        <v>0</v>
      </c>
      <c r="P66" s="520">
        <v>0</v>
      </c>
      <c r="Q66" s="521">
        <v>0</v>
      </c>
      <c r="R66" s="522">
        <v>0</v>
      </c>
      <c r="S66" s="523">
        <v>0</v>
      </c>
      <c r="T66" s="524">
        <v>0</v>
      </c>
      <c r="U66" s="525">
        <v>0</v>
      </c>
      <c r="V66" s="526">
        <v>0</v>
      </c>
      <c r="W66" s="527">
        <v>0</v>
      </c>
      <c r="X66" s="528">
        <v>0</v>
      </c>
      <c r="Y66" s="529">
        <v>0</v>
      </c>
      <c r="Z66" s="530">
        <v>0</v>
      </c>
      <c r="AA66" s="514"/>
      <c r="AB66" s="586">
        <f>AB47+AB32+AB20+AB61</f>
        <v>0</v>
      </c>
      <c r="AC66" s="587">
        <f>SUM(AC20,AC32,AC47,AC61)</f>
        <v>0</v>
      </c>
      <c r="AD66" s="588"/>
      <c r="AE66" s="589"/>
      <c r="AF66" s="589"/>
      <c r="AG66" s="589"/>
      <c r="AH66" s="589"/>
      <c r="AI66" s="589"/>
      <c r="AJ66" s="589"/>
      <c r="AK66" s="589"/>
    </row>
    <row r="67" ht="15" customHeight="1">
      <c r="A67" s="502"/>
      <c r="B67" s="590">
        <v>45</v>
      </c>
      <c r="C67" s="259"/>
      <c r="D67" s="259"/>
      <c r="E67" s="260"/>
      <c r="F67" s="259"/>
      <c r="G67" s="259"/>
      <c r="H67" s="346"/>
      <c r="I67" s="262"/>
      <c r="J67" s="155"/>
      <c r="K67" s="155"/>
      <c r="L67" s="155"/>
      <c r="M67" s="155"/>
      <c r="N67" s="162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7"/>
      <c r="AB67" s="544"/>
      <c r="AC67" s="155"/>
      <c r="AD67" s="501"/>
      <c r="AE67" s="501"/>
      <c r="AF67" s="501"/>
      <c r="AG67" s="501"/>
      <c r="AH67" s="501"/>
      <c r="AI67" s="501"/>
      <c r="AJ67" s="501"/>
      <c r="AK67" s="501"/>
    </row>
    <row r="68" ht="15" customHeight="1">
      <c r="A68" s="549">
        <v>210</v>
      </c>
      <c r="B68" s="548">
        <v>44</v>
      </c>
      <c r="C68" t="s" s="164">
        <v>526</v>
      </c>
      <c r="D68" t="s" s="550">
        <v>43</v>
      </c>
      <c r="E68" t="s" s="166">
        <v>527</v>
      </c>
      <c r="F68" s="591"/>
      <c r="G68" s="592">
        <v>1</v>
      </c>
      <c r="H68" t="s" s="551">
        <v>528</v>
      </c>
      <c r="I68" s="169">
        <v>250</v>
      </c>
      <c r="J68" s="187"/>
      <c r="K68" s="187"/>
      <c r="L68" s="593"/>
      <c r="M68" s="594"/>
      <c r="N68" s="594"/>
      <c r="O68" s="594"/>
      <c r="P68" s="594"/>
      <c r="Q68" s="594"/>
      <c r="R68" s="594"/>
      <c r="S68" s="594"/>
      <c r="T68" s="594"/>
      <c r="U68" s="594"/>
      <c r="V68" s="594"/>
      <c r="W68" s="594"/>
      <c r="X68" s="594"/>
      <c r="Y68" s="594"/>
      <c r="Z68" s="595"/>
      <c r="AA68" s="187"/>
      <c r="AB68" s="575">
        <f>(SUM(J68:Z68))*G68</f>
        <v>0</v>
      </c>
      <c r="AC68" s="439">
        <f>AB68*I68</f>
        <v>0</v>
      </c>
      <c r="AD68" s="540"/>
      <c r="AE68" s="501"/>
      <c r="AF68" s="501"/>
      <c r="AG68" s="501"/>
      <c r="AH68" s="501"/>
      <c r="AI68" s="501"/>
      <c r="AJ68" s="501"/>
      <c r="AK68" s="501"/>
    </row>
    <row r="69" ht="15" customHeight="1">
      <c r="A69" s="537"/>
      <c r="B69" s="596"/>
      <c r="C69" t="s" s="228">
        <v>529</v>
      </c>
      <c r="D69" t="s" s="597">
        <v>43</v>
      </c>
      <c r="E69" t="s" s="230">
        <v>527</v>
      </c>
      <c r="F69" s="598"/>
      <c r="G69" s="578">
        <v>1</v>
      </c>
      <c r="H69" t="s" s="599">
        <v>530</v>
      </c>
      <c r="I69" s="233">
        <v>200</v>
      </c>
      <c r="J69" s="229"/>
      <c r="K69" s="229"/>
      <c r="L69" s="600"/>
      <c r="M69" s="601"/>
      <c r="N69" s="601"/>
      <c r="O69" s="601"/>
      <c r="P69" s="601"/>
      <c r="Q69" s="601"/>
      <c r="R69" s="601"/>
      <c r="S69" s="601"/>
      <c r="T69" s="601"/>
      <c r="U69" s="601"/>
      <c r="V69" s="601"/>
      <c r="W69" s="601"/>
      <c r="X69" s="601"/>
      <c r="Y69" s="601"/>
      <c r="Z69" s="602"/>
      <c r="AA69" s="229"/>
      <c r="AB69" s="561">
        <f>(SUM(J69:Z69))*G69</f>
        <v>0</v>
      </c>
      <c r="AC69" s="562">
        <f>(SUM(J69:V69)*I69)+((W69+X69+Y69+Z69)*I68*1.2)</f>
        <v>0</v>
      </c>
      <c r="AD69" s="540"/>
      <c r="AE69" s="501"/>
      <c r="AF69" s="501"/>
      <c r="AG69" s="501"/>
      <c r="AH69" s="501"/>
      <c r="AI69" s="501"/>
      <c r="AJ69" s="501"/>
      <c r="AK69" s="501"/>
    </row>
    <row r="70" ht="17.25" customHeight="1">
      <c r="A70" s="511">
        <v>211</v>
      </c>
      <c r="B70" s="590">
        <v>45</v>
      </c>
      <c r="C70" s="603"/>
      <c r="D70" s="603"/>
      <c r="E70" s="603"/>
      <c r="F70" s="603"/>
      <c r="G70" s="461"/>
      <c r="H70" s="461"/>
      <c r="I70" s="604"/>
      <c r="J70" s="461"/>
      <c r="K70" s="461"/>
      <c r="L70" s="461"/>
      <c r="M70" s="461"/>
      <c r="N70" s="461"/>
      <c r="O70" s="461"/>
      <c r="P70" s="461"/>
      <c r="Q70" s="461"/>
      <c r="R70" s="461"/>
      <c r="S70" s="461"/>
      <c r="T70" s="461"/>
      <c r="U70" s="461"/>
      <c r="V70" s="461"/>
      <c r="W70" s="461"/>
      <c r="X70" s="461"/>
      <c r="Y70" s="461"/>
      <c r="Z70" s="461"/>
      <c r="AA70" s="461"/>
      <c r="AB70" s="605"/>
      <c r="AC70" s="461"/>
      <c r="AD70" s="501"/>
      <c r="AE70" s="501"/>
      <c r="AF70" s="501"/>
      <c r="AG70" s="501"/>
      <c r="AH70" s="501"/>
      <c r="AI70" s="501"/>
      <c r="AJ70" s="501"/>
      <c r="AK70" s="501"/>
    </row>
    <row r="71" ht="15" customHeight="1">
      <c r="A71" s="511">
        <v>212</v>
      </c>
      <c r="B71" s="541">
        <v>46</v>
      </c>
      <c r="C71" s="478"/>
      <c r="D71" s="469"/>
      <c r="E71" s="470"/>
      <c r="F71" s="469"/>
      <c r="G71" s="469"/>
      <c r="H71" s="469"/>
      <c r="I71" s="469"/>
      <c r="J71" s="469"/>
      <c r="K71" s="469"/>
      <c r="L71" s="469"/>
      <c r="M71" s="469"/>
      <c r="N71" s="469"/>
      <c r="O71" s="469"/>
      <c r="P71" s="469"/>
      <c r="Q71" s="469"/>
      <c r="R71" s="469"/>
      <c r="S71" s="469"/>
      <c r="T71" s="469"/>
      <c r="U71" s="469"/>
      <c r="V71" s="469"/>
      <c r="W71" s="469"/>
      <c r="X71" s="469"/>
      <c r="Y71" s="469"/>
      <c r="Z71" s="469"/>
      <c r="AA71" s="469"/>
      <c r="AB71" s="501"/>
      <c r="AC71" s="469"/>
      <c r="AD71" s="501"/>
      <c r="AE71" s="501"/>
      <c r="AF71" s="501"/>
      <c r="AG71" s="501"/>
      <c r="AH71" s="501"/>
      <c r="AI71" s="501"/>
      <c r="AJ71" s="501"/>
      <c r="AK71" s="501"/>
    </row>
    <row r="72" ht="15" customHeight="1">
      <c r="A72" s="511">
        <v>213</v>
      </c>
      <c r="B72" s="541">
        <v>47</v>
      </c>
      <c r="C72" s="479"/>
      <c r="D72" s="479"/>
      <c r="E72" s="482"/>
      <c r="F72" s="479"/>
      <c r="G72" s="479"/>
      <c r="H72" s="469"/>
      <c r="I72" s="469"/>
      <c r="J72" s="469"/>
      <c r="K72" s="469"/>
      <c r="L72" s="469"/>
      <c r="M72" s="469"/>
      <c r="N72" s="469"/>
      <c r="O72" s="469"/>
      <c r="P72" s="469"/>
      <c r="Q72" s="469"/>
      <c r="R72" s="469"/>
      <c r="S72" s="469"/>
      <c r="T72" s="469"/>
      <c r="U72" s="469"/>
      <c r="V72" s="469"/>
      <c r="W72" s="469"/>
      <c r="X72" s="469"/>
      <c r="Y72" s="469"/>
      <c r="Z72" s="469"/>
      <c r="AA72" s="469"/>
      <c r="AB72" s="501"/>
      <c r="AC72" s="469"/>
      <c r="AD72" s="501"/>
      <c r="AE72" s="501"/>
      <c r="AF72" s="501"/>
      <c r="AG72" s="501"/>
      <c r="AH72" s="501"/>
      <c r="AI72" s="501"/>
      <c r="AJ72" s="501"/>
      <c r="AK72" s="501"/>
    </row>
    <row r="73" ht="15" customHeight="1">
      <c r="A73" s="511">
        <v>214</v>
      </c>
      <c r="B73" s="541">
        <v>48</v>
      </c>
      <c r="C73" s="476"/>
      <c r="D73" s="476"/>
      <c r="E73" s="476"/>
      <c r="F73" s="476"/>
      <c r="G73" s="469"/>
      <c r="H73" s="469"/>
      <c r="I73" s="469"/>
      <c r="J73" s="469"/>
      <c r="K73" s="469"/>
      <c r="L73" s="469"/>
      <c r="M73" s="469"/>
      <c r="N73" s="469"/>
      <c r="O73" s="469"/>
      <c r="P73" s="469"/>
      <c r="Q73" s="469"/>
      <c r="R73" s="469"/>
      <c r="S73" s="469"/>
      <c r="T73" s="469"/>
      <c r="U73" s="469"/>
      <c r="V73" s="469"/>
      <c r="W73" s="469"/>
      <c r="X73" s="469"/>
      <c r="Y73" s="469"/>
      <c r="Z73" s="469"/>
      <c r="AA73" s="469"/>
      <c r="AB73" s="501"/>
      <c r="AC73" s="469"/>
      <c r="AD73" s="501"/>
      <c r="AE73" s="501"/>
      <c r="AF73" s="501"/>
      <c r="AG73" s="501"/>
      <c r="AH73" s="501"/>
      <c r="AI73" s="501"/>
      <c r="AJ73" s="501"/>
      <c r="AK73" s="501"/>
    </row>
    <row r="74" ht="15" customHeight="1">
      <c r="A74" s="511">
        <v>215</v>
      </c>
      <c r="B74" s="541">
        <v>49</v>
      </c>
      <c r="C74" s="476"/>
      <c r="D74" s="476"/>
      <c r="E74" s="476"/>
      <c r="F74" s="476"/>
      <c r="G74" s="469"/>
      <c r="H74" s="469"/>
      <c r="I74" s="469"/>
      <c r="J74" s="469"/>
      <c r="K74" s="469"/>
      <c r="L74" s="469"/>
      <c r="M74" s="469"/>
      <c r="N74" s="469"/>
      <c r="O74" s="469"/>
      <c r="P74" s="469"/>
      <c r="Q74" s="469"/>
      <c r="R74" s="469"/>
      <c r="S74" s="469"/>
      <c r="T74" s="469"/>
      <c r="U74" s="469"/>
      <c r="V74" s="469"/>
      <c r="W74" s="469"/>
      <c r="X74" s="469"/>
      <c r="Y74" s="469"/>
      <c r="Z74" s="469"/>
      <c r="AA74" s="469"/>
      <c r="AB74" s="501"/>
      <c r="AC74" s="469"/>
      <c r="AD74" s="501"/>
      <c r="AE74" s="501"/>
      <c r="AF74" s="501"/>
      <c r="AG74" s="501"/>
      <c r="AH74" s="501"/>
      <c r="AI74" s="501"/>
      <c r="AJ74" s="501"/>
      <c r="AK74" s="501"/>
    </row>
    <row r="75" ht="15" customHeight="1">
      <c r="A75" s="511">
        <v>216</v>
      </c>
      <c r="B75" s="541">
        <v>50</v>
      </c>
      <c r="C75" s="476"/>
      <c r="D75" s="476"/>
      <c r="E75" s="476"/>
      <c r="F75" s="476"/>
      <c r="G75" s="469"/>
      <c r="H75" s="469"/>
      <c r="I75" s="469"/>
      <c r="J75" s="469"/>
      <c r="K75" s="469"/>
      <c r="L75" s="469"/>
      <c r="M75" s="469"/>
      <c r="N75" s="469"/>
      <c r="O75" s="469"/>
      <c r="P75" s="469"/>
      <c r="Q75" s="469"/>
      <c r="R75" s="469"/>
      <c r="S75" s="469"/>
      <c r="T75" s="469"/>
      <c r="U75" s="469"/>
      <c r="V75" s="469"/>
      <c r="W75" s="469"/>
      <c r="X75" s="469"/>
      <c r="Y75" s="469"/>
      <c r="Z75" s="469"/>
      <c r="AA75" s="469"/>
      <c r="AB75" s="501"/>
      <c r="AC75" s="469"/>
      <c r="AD75" s="501"/>
      <c r="AE75" s="501"/>
      <c r="AF75" s="501"/>
      <c r="AG75" s="501"/>
      <c r="AH75" s="501"/>
      <c r="AI75" s="501"/>
      <c r="AJ75" s="501"/>
      <c r="AK75" s="501"/>
    </row>
    <row r="76" ht="15" customHeight="1">
      <c r="A76" s="511">
        <v>217</v>
      </c>
      <c r="B76" s="541">
        <v>51</v>
      </c>
      <c r="C76" s="469"/>
      <c r="D76" s="469"/>
      <c r="E76" s="470"/>
      <c r="F76" s="469"/>
      <c r="G76" s="469"/>
      <c r="H76" s="469"/>
      <c r="I76" s="469"/>
      <c r="J76" s="469"/>
      <c r="K76" s="469"/>
      <c r="L76" s="469"/>
      <c r="M76" s="469"/>
      <c r="N76" s="469"/>
      <c r="O76" s="469"/>
      <c r="P76" s="469"/>
      <c r="Q76" s="469"/>
      <c r="R76" s="469"/>
      <c r="S76" s="469"/>
      <c r="T76" s="469"/>
      <c r="U76" s="469"/>
      <c r="V76" s="469"/>
      <c r="W76" s="469"/>
      <c r="X76" s="469"/>
      <c r="Y76" s="469"/>
      <c r="Z76" s="469"/>
      <c r="AA76" s="469"/>
      <c r="AB76" s="501"/>
      <c r="AC76" s="469"/>
      <c r="AD76" s="501"/>
      <c r="AE76" s="501"/>
      <c r="AF76" s="501"/>
      <c r="AG76" s="501"/>
      <c r="AH76" s="501"/>
      <c r="AI76" s="501"/>
      <c r="AJ76" s="501"/>
      <c r="AK76" s="501"/>
    </row>
    <row r="77" ht="15" customHeight="1">
      <c r="A77" s="511">
        <v>218</v>
      </c>
      <c r="B77" s="541">
        <v>52</v>
      </c>
      <c r="C77" s="469"/>
      <c r="D77" s="469"/>
      <c r="E77" s="470"/>
      <c r="F77" s="469"/>
      <c r="G77" s="469"/>
      <c r="H77" s="469"/>
      <c r="I77" s="469"/>
      <c r="J77" s="469"/>
      <c r="K77" s="469"/>
      <c r="L77" s="469"/>
      <c r="M77" s="469"/>
      <c r="N77" s="469"/>
      <c r="O77" s="469"/>
      <c r="P77" s="469"/>
      <c r="Q77" s="469"/>
      <c r="R77" s="469"/>
      <c r="S77" s="469"/>
      <c r="T77" s="469"/>
      <c r="U77" s="469"/>
      <c r="V77" s="469"/>
      <c r="W77" s="469"/>
      <c r="X77" s="469"/>
      <c r="Y77" s="469"/>
      <c r="Z77" s="469"/>
      <c r="AA77" s="469"/>
      <c r="AB77" s="501"/>
      <c r="AC77" s="469"/>
      <c r="AD77" s="501"/>
      <c r="AE77" s="501"/>
      <c r="AF77" s="501"/>
      <c r="AG77" s="501"/>
      <c r="AH77" s="501"/>
      <c r="AI77" s="501"/>
      <c r="AJ77" s="501"/>
      <c r="AK77" s="501"/>
    </row>
    <row r="78" ht="15" customHeight="1">
      <c r="A78" s="502"/>
      <c r="B78" s="541">
        <v>53</v>
      </c>
      <c r="C78" s="469"/>
      <c r="D78" s="469"/>
      <c r="E78" s="470"/>
      <c r="F78" s="469"/>
      <c r="G78" s="469"/>
      <c r="H78" s="469"/>
      <c r="I78" s="469"/>
      <c r="J78" s="469"/>
      <c r="K78" s="469"/>
      <c r="L78" s="469"/>
      <c r="M78" s="469"/>
      <c r="N78" s="469"/>
      <c r="O78" s="469"/>
      <c r="P78" s="469"/>
      <c r="Q78" s="469"/>
      <c r="R78" s="469"/>
      <c r="S78" s="469"/>
      <c r="T78" s="469"/>
      <c r="U78" s="469"/>
      <c r="V78" s="469"/>
      <c r="W78" s="469"/>
      <c r="X78" s="469"/>
      <c r="Y78" s="469"/>
      <c r="Z78" s="469"/>
      <c r="AA78" s="469"/>
      <c r="AB78" s="501"/>
      <c r="AC78" s="469"/>
      <c r="AD78" s="501"/>
      <c r="AE78" s="501"/>
      <c r="AF78" s="501"/>
      <c r="AG78" s="501"/>
      <c r="AH78" s="501"/>
      <c r="AI78" s="501"/>
      <c r="AJ78" s="501"/>
      <c r="AK78" s="501"/>
    </row>
    <row r="79" ht="15" customHeight="1">
      <c r="A79" s="502"/>
      <c r="B79" s="541">
        <v>54</v>
      </c>
      <c r="C79" s="469"/>
      <c r="D79" s="469"/>
      <c r="E79" s="470"/>
      <c r="F79" s="469"/>
      <c r="G79" s="469"/>
      <c r="H79" s="469"/>
      <c r="I79" s="469"/>
      <c r="J79" s="469"/>
      <c r="K79" s="469"/>
      <c r="L79" s="469"/>
      <c r="M79" s="469"/>
      <c r="N79" s="469"/>
      <c r="O79" s="469"/>
      <c r="P79" s="469"/>
      <c r="Q79" s="469"/>
      <c r="R79" s="469"/>
      <c r="S79" s="469"/>
      <c r="T79" s="469"/>
      <c r="U79" s="469"/>
      <c r="V79" s="469"/>
      <c r="W79" s="469"/>
      <c r="X79" s="469"/>
      <c r="Y79" s="469"/>
      <c r="Z79" s="469"/>
      <c r="AA79" s="469"/>
      <c r="AB79" s="501"/>
      <c r="AC79" s="469"/>
      <c r="AD79" s="501"/>
      <c r="AE79" s="501"/>
      <c r="AF79" s="501"/>
      <c r="AG79" s="501"/>
      <c r="AH79" s="501"/>
      <c r="AI79" s="501"/>
      <c r="AJ79" s="501"/>
      <c r="AK79" s="501"/>
    </row>
    <row r="80" ht="15" customHeight="1">
      <c r="A80" s="502"/>
      <c r="B80" s="541">
        <v>55</v>
      </c>
      <c r="C80" s="469"/>
      <c r="D80" s="469"/>
      <c r="E80" s="470"/>
      <c r="F80" s="469"/>
      <c r="G80" s="469"/>
      <c r="H80" s="489"/>
      <c r="I80" s="469"/>
      <c r="J80" s="469"/>
      <c r="K80" s="469"/>
      <c r="L80" s="469"/>
      <c r="M80" s="469"/>
      <c r="N80" s="469"/>
      <c r="O80" s="469"/>
      <c r="P80" s="469"/>
      <c r="Q80" s="469"/>
      <c r="R80" s="469"/>
      <c r="S80" s="469"/>
      <c r="T80" s="469"/>
      <c r="U80" s="469"/>
      <c r="V80" s="469"/>
      <c r="W80" s="469"/>
      <c r="X80" s="469"/>
      <c r="Y80" s="469"/>
      <c r="Z80" s="469"/>
      <c r="AA80" s="469"/>
      <c r="AB80" s="501"/>
      <c r="AC80" s="469"/>
      <c r="AD80" s="501"/>
      <c r="AE80" s="501"/>
      <c r="AF80" s="501"/>
      <c r="AG80" s="501"/>
      <c r="AH80" s="501"/>
      <c r="AI80" s="501"/>
      <c r="AJ80" s="501"/>
      <c r="AK80" s="501"/>
    </row>
    <row r="81" ht="12.75" customHeight="1">
      <c r="A81" s="502"/>
      <c r="B81" s="541">
        <v>56</v>
      </c>
      <c r="C81" s="469"/>
      <c r="D81" s="469"/>
      <c r="E81" s="470"/>
      <c r="F81" s="469"/>
      <c r="G81" s="469"/>
      <c r="H81" s="489"/>
      <c r="I81" s="469"/>
      <c r="J81" s="469"/>
      <c r="K81" s="469"/>
      <c r="L81" s="469"/>
      <c r="M81" s="469"/>
      <c r="N81" s="469"/>
      <c r="O81" s="469"/>
      <c r="P81" s="469"/>
      <c r="Q81" s="469"/>
      <c r="R81" s="469"/>
      <c r="S81" s="469"/>
      <c r="T81" s="469"/>
      <c r="U81" s="469"/>
      <c r="V81" s="469"/>
      <c r="W81" s="469"/>
      <c r="X81" s="469"/>
      <c r="Y81" s="469"/>
      <c r="Z81" s="469"/>
      <c r="AA81" s="469"/>
      <c r="AB81" s="501"/>
      <c r="AC81" s="469"/>
      <c r="AD81" s="501"/>
      <c r="AE81" s="501"/>
      <c r="AF81" s="501"/>
      <c r="AG81" s="501"/>
      <c r="AH81" s="501"/>
      <c r="AI81" s="501"/>
      <c r="AJ81" s="501"/>
      <c r="AK81" s="501"/>
    </row>
    <row r="82" ht="15" customHeight="1">
      <c r="A82" s="502"/>
      <c r="B82" s="580"/>
      <c r="C82" s="469"/>
      <c r="D82" s="469"/>
      <c r="E82" s="470"/>
      <c r="F82" s="469"/>
      <c r="G82" s="469"/>
      <c r="H82" s="489"/>
      <c r="I82" s="469"/>
      <c r="J82" s="469"/>
      <c r="K82" s="469"/>
      <c r="L82" s="469"/>
      <c r="M82" s="469"/>
      <c r="N82" s="469"/>
      <c r="O82" s="469"/>
      <c r="P82" s="469"/>
      <c r="Q82" s="469"/>
      <c r="R82" s="469"/>
      <c r="S82" s="469"/>
      <c r="T82" s="469"/>
      <c r="U82" s="469"/>
      <c r="V82" s="469"/>
      <c r="W82" s="469"/>
      <c r="X82" s="469"/>
      <c r="Y82" s="469"/>
      <c r="Z82" s="469"/>
      <c r="AA82" s="469"/>
      <c r="AB82" s="501"/>
      <c r="AC82" s="469"/>
      <c r="AD82" s="501"/>
      <c r="AE82" s="501"/>
      <c r="AF82" s="501"/>
      <c r="AG82" s="501"/>
      <c r="AH82" s="501"/>
      <c r="AI82" s="501"/>
      <c r="AJ82" s="501"/>
      <c r="AK82" s="501"/>
    </row>
    <row r="83" ht="15" customHeight="1">
      <c r="A83" s="606"/>
      <c r="B83" s="606"/>
      <c r="C83" s="469"/>
      <c r="D83" s="469"/>
      <c r="E83" s="470"/>
      <c r="F83" s="469"/>
      <c r="G83" s="469"/>
      <c r="H83" s="489"/>
      <c r="I83" s="469"/>
      <c r="J83" s="469"/>
      <c r="K83" s="469"/>
      <c r="L83" s="469"/>
      <c r="M83" s="469"/>
      <c r="N83" s="469"/>
      <c r="O83" s="469"/>
      <c r="P83" s="469"/>
      <c r="Q83" s="469"/>
      <c r="R83" s="469"/>
      <c r="S83" s="469"/>
      <c r="T83" s="469"/>
      <c r="U83" s="469"/>
      <c r="V83" s="469"/>
      <c r="W83" s="469"/>
      <c r="X83" s="469"/>
      <c r="Y83" s="469"/>
      <c r="Z83" s="469"/>
      <c r="AA83" s="469"/>
      <c r="AB83" s="501"/>
      <c r="AC83" s="469"/>
      <c r="AD83" s="501"/>
      <c r="AE83" s="501"/>
      <c r="AF83" s="501"/>
      <c r="AG83" s="501"/>
      <c r="AH83" s="501"/>
      <c r="AI83" s="501"/>
      <c r="AJ83" s="501"/>
      <c r="AK83" s="501"/>
    </row>
  </sheetData>
  <mergeCells count="15">
    <mergeCell ref="C1:H3"/>
    <mergeCell ref="I1:O2"/>
    <mergeCell ref="P1:V1"/>
    <mergeCell ref="P2:V2"/>
    <mergeCell ref="AD23:AK24"/>
    <mergeCell ref="J68:K68"/>
    <mergeCell ref="J69:K69"/>
    <mergeCell ref="C70:E70"/>
    <mergeCell ref="C73:E73"/>
    <mergeCell ref="C74:E74"/>
    <mergeCell ref="C75:E75"/>
    <mergeCell ref="C48:D48"/>
    <mergeCell ref="C33:D33"/>
    <mergeCell ref="C21:D21"/>
    <mergeCell ref="C6:D6"/>
  </mergeCells>
  <conditionalFormatting sqref="I6:I34 AC6:AC20 AC22:AC31 AC34:AC46 I35:I70 AC49:AC60 AC68:AC69">
    <cfRule type="cellIs" dxfId="1" priority="1" operator="lessThan" stopIfTrue="1">
      <formula>0</formula>
    </cfRule>
  </conditionalFormatting>
  <pageMargins left="0.7" right="0.7" top="0.7875" bottom="0.7875" header="0.511811" footer="0.511811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AD89"/>
  <sheetViews>
    <sheetView workbookViewId="0" showGridLines="0" defaultGridColor="1"/>
  </sheetViews>
  <sheetFormatPr defaultColWidth="10.8333" defaultRowHeight="15" customHeight="1" outlineLevelRow="0" outlineLevelCol="0"/>
  <cols>
    <col min="1" max="2" width="12.6719" style="607" customWidth="1"/>
    <col min="3" max="3" width="36.6719" style="607" customWidth="1"/>
    <col min="4" max="4" width="7.85156" style="607" customWidth="1"/>
    <col min="5" max="5" width="10.8516" style="607" customWidth="1"/>
    <col min="6" max="6" width="14.5" style="607" customWidth="1"/>
    <col min="7" max="12" width="9" style="607" customWidth="1"/>
    <col min="13" max="13" width="9.67188" style="607" customWidth="1"/>
    <col min="14" max="14" width="10.8516" style="607" customWidth="1"/>
    <col min="15" max="18" width="9" style="607" customWidth="1"/>
    <col min="19" max="19" width="9.67188" style="607" customWidth="1"/>
    <col min="20" max="23" width="9" style="607" customWidth="1"/>
    <col min="24" max="24" width="14.5" style="607" customWidth="1"/>
    <col min="25" max="25" width="20.1719" style="607" customWidth="1"/>
    <col min="26" max="26" width="10.8516" style="607" customWidth="1"/>
    <col min="27" max="27" width="20.5" style="607" customWidth="1"/>
    <col min="28" max="30" width="10.8516" style="607" customWidth="1"/>
    <col min="31" max="16384" width="10.8516" style="607" customWidth="1"/>
  </cols>
  <sheetData>
    <row r="1" ht="35.25" customHeight="1">
      <c r="A1" s="94"/>
      <c r="B1" s="95"/>
      <c r="C1" s="95"/>
      <c r="D1" s="95"/>
      <c r="E1" s="95"/>
      <c r="F1" s="95"/>
      <c r="G1" t="s" s="608">
        <v>531</v>
      </c>
      <c r="H1" s="609"/>
      <c r="I1" s="609"/>
      <c r="J1" s="609"/>
      <c r="K1" s="609"/>
      <c r="L1" s="609"/>
      <c r="M1" s="609"/>
      <c r="N1" s="610"/>
      <c r="O1" s="97"/>
      <c r="P1" s="97"/>
      <c r="Q1" s="611"/>
      <c r="R1" s="97"/>
      <c r="S1" s="97"/>
      <c r="T1" s="97"/>
      <c r="U1" s="97"/>
      <c r="V1" s="97"/>
      <c r="W1" s="97"/>
      <c r="X1" s="95"/>
      <c r="Y1" s="95"/>
      <c r="Z1" s="500"/>
      <c r="AA1" s="469"/>
      <c r="AB1" s="501"/>
      <c r="AC1" s="501"/>
      <c r="AD1" s="501"/>
    </row>
    <row r="2" ht="35.25" customHeight="1">
      <c r="A2" s="100"/>
      <c r="B2" s="101"/>
      <c r="C2" s="101"/>
      <c r="D2" s="101"/>
      <c r="E2" s="101"/>
      <c r="F2" s="101"/>
      <c r="G2" s="612"/>
      <c r="H2" s="613"/>
      <c r="I2" s="613"/>
      <c r="J2" s="613"/>
      <c r="K2" s="613"/>
      <c r="L2" s="613"/>
      <c r="M2" s="613"/>
      <c r="N2" s="614"/>
      <c r="O2" s="103"/>
      <c r="P2" s="103"/>
      <c r="Q2" s="615"/>
      <c r="R2" s="103"/>
      <c r="S2" s="103"/>
      <c r="T2" s="103"/>
      <c r="U2" s="103"/>
      <c r="V2" s="103"/>
      <c r="W2" s="103"/>
      <c r="X2" s="102"/>
      <c r="Y2" s="102"/>
      <c r="Z2" s="500"/>
      <c r="AA2" s="469"/>
      <c r="AB2" s="501"/>
      <c r="AC2" s="501"/>
      <c r="AD2" s="501"/>
    </row>
    <row r="3" ht="35.25" customHeight="1">
      <c r="A3" s="616"/>
      <c r="B3" s="101"/>
      <c r="C3" s="101"/>
      <c r="D3" s="101"/>
      <c r="E3" s="101"/>
      <c r="F3" s="106"/>
      <c r="G3" s="617">
        <f>G77</f>
        <v>0</v>
      </c>
      <c r="H3" s="618">
        <f>H77</f>
        <v>0</v>
      </c>
      <c r="I3" s="619">
        <f>I77</f>
        <v>0</v>
      </c>
      <c r="J3" s="620">
        <f>J77</f>
        <v>0</v>
      </c>
      <c r="K3" s="621">
        <f>K77</f>
        <v>0</v>
      </c>
      <c r="L3" s="622">
        <f>L77</f>
        <v>0</v>
      </c>
      <c r="M3" s="623">
        <f>M77</f>
        <v>0</v>
      </c>
      <c r="N3" s="624">
        <f>N77</f>
        <v>0</v>
      </c>
      <c r="O3" s="625">
        <f>O77</f>
        <v>0</v>
      </c>
      <c r="P3" s="626">
        <f>P77</f>
        <v>0</v>
      </c>
      <c r="Q3" s="627">
        <f>Q77</f>
        <v>0</v>
      </c>
      <c r="R3" s="628">
        <f>R77</f>
        <v>0</v>
      </c>
      <c r="S3" s="629">
        <f>S77</f>
        <v>0</v>
      </c>
      <c r="T3" s="624">
        <f>T77</f>
        <v>0</v>
      </c>
      <c r="U3" s="630">
        <f>U77</f>
        <v>0</v>
      </c>
      <c r="V3" s="618">
        <f>V77</f>
        <v>0</v>
      </c>
      <c r="W3" s="631">
        <f>W77</f>
        <v>0</v>
      </c>
      <c r="X3" s="632">
        <f>X77</f>
        <v>0</v>
      </c>
      <c r="Y3" s="633">
        <f>Y77</f>
        <v>0</v>
      </c>
      <c r="Z3" s="588"/>
      <c r="AA3" s="583"/>
      <c r="AB3" s="589"/>
      <c r="AC3" s="589"/>
      <c r="AD3" s="589"/>
    </row>
    <row r="4" ht="15.75" customHeight="1">
      <c r="A4" s="634"/>
      <c r="B4" s="635"/>
      <c r="C4" s="102"/>
      <c r="D4" s="102"/>
      <c r="E4" s="102"/>
      <c r="F4" s="102"/>
      <c r="G4" s="636"/>
      <c r="H4" s="636"/>
      <c r="I4" s="636"/>
      <c r="J4" s="636"/>
      <c r="K4" s="636"/>
      <c r="L4" s="636"/>
      <c r="M4" s="636"/>
      <c r="N4" s="636"/>
      <c r="O4" s="636"/>
      <c r="P4" s="636"/>
      <c r="Q4" s="637"/>
      <c r="R4" s="636"/>
      <c r="S4" s="637"/>
      <c r="T4" s="636"/>
      <c r="U4" s="636"/>
      <c r="V4" s="636"/>
      <c r="W4" s="636"/>
      <c r="X4" s="638"/>
      <c r="Y4" s="638"/>
      <c r="Z4" s="500"/>
      <c r="AA4" s="469"/>
      <c r="AB4" s="501"/>
      <c r="AC4" s="501"/>
      <c r="AD4" s="501"/>
    </row>
    <row r="5" ht="78" customHeight="1">
      <c r="A5" s="131"/>
      <c r="B5" s="538"/>
      <c r="C5" t="s" s="132">
        <v>15</v>
      </c>
      <c r="D5" t="s" s="133">
        <v>39</v>
      </c>
      <c r="E5" t="s" s="134">
        <v>532</v>
      </c>
      <c r="F5" t="s" s="134">
        <v>409</v>
      </c>
      <c r="G5" t="s" s="135">
        <v>19</v>
      </c>
      <c r="H5" t="s" s="136">
        <v>20</v>
      </c>
      <c r="I5" t="s" s="137">
        <v>21</v>
      </c>
      <c r="J5" t="s" s="138">
        <v>22</v>
      </c>
      <c r="K5" t="s" s="139">
        <v>23</v>
      </c>
      <c r="L5" t="s" s="140">
        <v>24</v>
      </c>
      <c r="M5" t="s" s="141">
        <v>25</v>
      </c>
      <c r="N5" t="s" s="142">
        <v>26</v>
      </c>
      <c r="O5" t="s" s="143">
        <v>27</v>
      </c>
      <c r="P5" t="s" s="144">
        <v>28</v>
      </c>
      <c r="Q5" t="s" s="145">
        <v>29</v>
      </c>
      <c r="R5" t="s" s="146">
        <v>30</v>
      </c>
      <c r="S5" t="s" s="147">
        <v>31</v>
      </c>
      <c r="T5" t="s" s="148">
        <v>32</v>
      </c>
      <c r="U5" t="s" s="149">
        <v>33</v>
      </c>
      <c r="V5" t="s" s="150">
        <v>34</v>
      </c>
      <c r="W5" t="s" s="151">
        <v>35</v>
      </c>
      <c r="X5" t="s" s="639">
        <v>533</v>
      </c>
      <c r="Y5" t="s" s="640">
        <v>40</v>
      </c>
      <c r="Z5" s="641"/>
      <c r="AA5" s="469"/>
      <c r="AB5" s="501"/>
      <c r="AC5" s="501"/>
      <c r="AD5" s="501"/>
    </row>
    <row r="6" ht="27.85" customHeight="1">
      <c r="A6" t="s" s="642">
        <v>534</v>
      </c>
      <c r="B6" s="643"/>
      <c r="C6" s="643"/>
      <c r="D6" s="643"/>
      <c r="E6" s="643"/>
      <c r="F6" s="644"/>
      <c r="G6" s="643"/>
      <c r="H6" s="643"/>
      <c r="I6" s="643"/>
      <c r="J6" s="643"/>
      <c r="K6" s="643"/>
      <c r="L6" s="643"/>
      <c r="M6" s="643"/>
      <c r="N6" s="643"/>
      <c r="O6" s="643"/>
      <c r="P6" s="643"/>
      <c r="Q6" s="643"/>
      <c r="R6" s="643"/>
      <c r="S6" s="643"/>
      <c r="T6" s="643"/>
      <c r="U6" s="643"/>
      <c r="V6" s="643"/>
      <c r="W6" s="643"/>
      <c r="X6" s="645"/>
      <c r="Y6" s="645"/>
      <c r="Z6" s="501"/>
      <c r="AA6" s="469"/>
      <c r="AB6" s="501"/>
      <c r="AC6" s="501"/>
      <c r="AD6" s="501"/>
    </row>
    <row r="7" ht="15" customHeight="1">
      <c r="A7" t="s" s="222">
        <v>535</v>
      </c>
      <c r="B7" s="190"/>
      <c r="C7" t="s" s="222">
        <v>536</v>
      </c>
      <c r="D7" s="192">
        <v>1</v>
      </c>
      <c r="E7" s="193"/>
      <c r="F7" s="646">
        <v>80</v>
      </c>
      <c r="G7" s="195"/>
      <c r="H7" s="196"/>
      <c r="I7" s="647"/>
      <c r="J7" s="198"/>
      <c r="K7" s="648"/>
      <c r="L7" s="649"/>
      <c r="M7" s="650"/>
      <c r="N7" s="226"/>
      <c r="O7" s="651"/>
      <c r="P7" s="652"/>
      <c r="Q7" s="653"/>
      <c r="R7" s="654"/>
      <c r="S7" s="655"/>
      <c r="T7" s="226"/>
      <c r="U7" s="218"/>
      <c r="V7" s="196"/>
      <c r="W7" s="656"/>
      <c r="X7" s="216">
        <f>SUM(G7:W7)*D7</f>
        <v>0</v>
      </c>
      <c r="Y7" s="227">
        <f>SUM(G7:W7)*F7</f>
        <v>0</v>
      </c>
      <c r="Z7" s="641"/>
      <c r="AA7" s="469"/>
      <c r="AB7" s="501"/>
      <c r="AC7" s="501"/>
      <c r="AD7" s="501"/>
    </row>
    <row r="8" ht="15" customHeight="1">
      <c r="A8" t="s" s="222">
        <v>537</v>
      </c>
      <c r="B8" s="216"/>
      <c r="C8" t="s" s="222">
        <v>538</v>
      </c>
      <c r="D8" s="192">
        <v>2</v>
      </c>
      <c r="E8" s="193"/>
      <c r="F8" s="194">
        <v>80</v>
      </c>
      <c r="G8" s="195"/>
      <c r="H8" s="196"/>
      <c r="I8" s="647"/>
      <c r="J8" s="198"/>
      <c r="K8" s="648"/>
      <c r="L8" s="649"/>
      <c r="M8" s="650"/>
      <c r="N8" s="226"/>
      <c r="O8" s="651"/>
      <c r="P8" s="652"/>
      <c r="Q8" s="653"/>
      <c r="R8" s="654"/>
      <c r="S8" s="655"/>
      <c r="T8" s="226"/>
      <c r="U8" s="218"/>
      <c r="V8" s="196"/>
      <c r="W8" s="656"/>
      <c r="X8" s="216">
        <f>SUM(G8:W8)*D8</f>
        <v>0</v>
      </c>
      <c r="Y8" s="227">
        <f>SUM(G8:W8)*F8</f>
        <v>0</v>
      </c>
      <c r="Z8" s="641"/>
      <c r="AA8" s="469"/>
      <c r="AB8" s="501"/>
      <c r="AC8" s="501"/>
      <c r="AD8" s="501"/>
    </row>
    <row r="9" ht="15" customHeight="1">
      <c r="A9" t="s" s="222">
        <v>539</v>
      </c>
      <c r="B9" s="216"/>
      <c r="C9" t="s" s="222">
        <v>540</v>
      </c>
      <c r="D9" s="192">
        <v>3</v>
      </c>
      <c r="E9" s="193"/>
      <c r="F9" s="194">
        <v>85</v>
      </c>
      <c r="G9" s="195"/>
      <c r="H9" s="196"/>
      <c r="I9" s="647"/>
      <c r="J9" s="198"/>
      <c r="K9" s="648"/>
      <c r="L9" s="649"/>
      <c r="M9" s="650"/>
      <c r="N9" s="226"/>
      <c r="O9" s="651"/>
      <c r="P9" s="652"/>
      <c r="Q9" s="653"/>
      <c r="R9" s="654"/>
      <c r="S9" s="655"/>
      <c r="T9" s="226"/>
      <c r="U9" s="218"/>
      <c r="V9" s="196"/>
      <c r="W9" s="656"/>
      <c r="X9" s="216">
        <f>SUM(G9:W9)*D9</f>
        <v>0</v>
      </c>
      <c r="Y9" s="227">
        <f>SUM(G9:W9)*F9</f>
        <v>0</v>
      </c>
      <c r="Z9" s="641"/>
      <c r="AA9" s="469"/>
      <c r="AB9" s="501"/>
      <c r="AC9" s="501"/>
      <c r="AD9" s="501"/>
    </row>
    <row r="10" ht="15" customHeight="1">
      <c r="A10" t="s" s="222">
        <v>541</v>
      </c>
      <c r="B10" s="216"/>
      <c r="C10" t="s" s="222">
        <v>85</v>
      </c>
      <c r="D10" s="192">
        <v>5</v>
      </c>
      <c r="E10" s="193">
        <v>3.8</v>
      </c>
      <c r="F10" s="194">
        <v>60</v>
      </c>
      <c r="G10" s="195"/>
      <c r="H10" s="196"/>
      <c r="I10" s="647"/>
      <c r="J10" s="198"/>
      <c r="K10" s="648"/>
      <c r="L10" s="649"/>
      <c r="M10" s="650"/>
      <c r="N10" s="226"/>
      <c r="O10" s="651"/>
      <c r="P10" s="652"/>
      <c r="Q10" s="653"/>
      <c r="R10" s="654"/>
      <c r="S10" s="655"/>
      <c r="T10" s="226"/>
      <c r="U10" s="218"/>
      <c r="V10" s="196"/>
      <c r="W10" s="656"/>
      <c r="X10" s="216">
        <f>SUM(G10:W10)*D10</f>
        <v>0</v>
      </c>
      <c r="Y10" s="227">
        <f>SUM(G10:W10)*F10</f>
        <v>0</v>
      </c>
      <c r="Z10" s="641"/>
      <c r="AA10" s="469"/>
      <c r="AB10" s="501"/>
      <c r="AC10" s="501"/>
      <c r="AD10" s="501"/>
    </row>
    <row r="11" ht="15" customHeight="1">
      <c r="A11" t="s" s="222">
        <v>542</v>
      </c>
      <c r="B11" s="192"/>
      <c r="C11" t="s" s="222">
        <v>87</v>
      </c>
      <c r="D11" s="192">
        <v>5</v>
      </c>
      <c r="E11" s="193">
        <v>3.8</v>
      </c>
      <c r="F11" s="194">
        <v>45</v>
      </c>
      <c r="G11" s="195"/>
      <c r="H11" s="196"/>
      <c r="I11" s="647"/>
      <c r="J11" s="198"/>
      <c r="K11" s="648"/>
      <c r="L11" s="649"/>
      <c r="M11" s="650"/>
      <c r="N11" s="226"/>
      <c r="O11" s="651"/>
      <c r="P11" s="652"/>
      <c r="Q11" s="653"/>
      <c r="R11" s="654"/>
      <c r="S11" s="655"/>
      <c r="T11" s="226"/>
      <c r="U11" s="218"/>
      <c r="V11" s="196"/>
      <c r="W11" s="656"/>
      <c r="X11" s="216">
        <f>SUM(G11:W11)*D11</f>
        <v>0</v>
      </c>
      <c r="Y11" s="227">
        <f>SUM(G11:W11)*F11</f>
        <v>0</v>
      </c>
      <c r="Z11" s="641"/>
      <c r="AA11" s="469"/>
      <c r="AB11" s="501"/>
      <c r="AC11" s="501"/>
      <c r="AD11" s="501"/>
    </row>
    <row r="12" ht="15" customHeight="1">
      <c r="A12" t="s" s="222">
        <v>543</v>
      </c>
      <c r="B12" s="216"/>
      <c r="C12" t="s" s="222">
        <v>544</v>
      </c>
      <c r="D12" s="192">
        <v>10</v>
      </c>
      <c r="E12" s="193">
        <v>5.45</v>
      </c>
      <c r="F12" s="194">
        <v>40</v>
      </c>
      <c r="G12" s="195"/>
      <c r="H12" s="196"/>
      <c r="I12" s="647"/>
      <c r="J12" s="198"/>
      <c r="K12" s="648"/>
      <c r="L12" s="649"/>
      <c r="M12" s="650"/>
      <c r="N12" s="226"/>
      <c r="O12" s="651"/>
      <c r="P12" s="652"/>
      <c r="Q12" s="653"/>
      <c r="R12" s="654"/>
      <c r="S12" s="655"/>
      <c r="T12" s="226"/>
      <c r="U12" s="218"/>
      <c r="V12" s="196"/>
      <c r="W12" s="656"/>
      <c r="X12" s="216">
        <f>SUM(G12:W12)*D12</f>
        <v>0</v>
      </c>
      <c r="Y12" s="227">
        <f>SUM(G12:W12)*F12</f>
        <v>0</v>
      </c>
      <c r="Z12" s="641"/>
      <c r="AA12" s="469"/>
      <c r="AB12" s="501"/>
      <c r="AC12" s="501"/>
      <c r="AD12" s="501"/>
    </row>
    <row r="13" ht="15" customHeight="1">
      <c r="A13" t="s" s="222">
        <v>545</v>
      </c>
      <c r="B13" s="216"/>
      <c r="C13" t="s" s="222">
        <v>546</v>
      </c>
      <c r="D13" s="192">
        <v>10</v>
      </c>
      <c r="E13" s="193">
        <v>5.05</v>
      </c>
      <c r="F13" s="194">
        <v>40</v>
      </c>
      <c r="G13" s="195"/>
      <c r="H13" s="196"/>
      <c r="I13" s="647"/>
      <c r="J13" s="198"/>
      <c r="K13" s="648"/>
      <c r="L13" s="649"/>
      <c r="M13" s="650"/>
      <c r="N13" s="226"/>
      <c r="O13" s="651"/>
      <c r="P13" s="652"/>
      <c r="Q13" s="653"/>
      <c r="R13" s="654"/>
      <c r="S13" s="655"/>
      <c r="T13" s="226"/>
      <c r="U13" s="218"/>
      <c r="V13" s="196"/>
      <c r="W13" s="656"/>
      <c r="X13" s="216">
        <f>SUM(G13:W13)*D13</f>
        <v>0</v>
      </c>
      <c r="Y13" s="227">
        <f>SUM(G13:W13)*F13</f>
        <v>0</v>
      </c>
      <c r="Z13" s="641"/>
      <c r="AA13" s="469"/>
      <c r="AB13" s="501"/>
      <c r="AC13" s="501"/>
      <c r="AD13" s="501"/>
    </row>
    <row r="14" ht="15" customHeight="1">
      <c r="A14" t="s" s="222">
        <v>547</v>
      </c>
      <c r="B14" s="657"/>
      <c r="C14" t="s" s="658">
        <v>548</v>
      </c>
      <c r="D14" s="659">
        <v>1</v>
      </c>
      <c r="E14" s="660">
        <v>6.85</v>
      </c>
      <c r="F14" s="194">
        <v>80</v>
      </c>
      <c r="G14" s="195"/>
      <c r="H14" s="196"/>
      <c r="I14" s="647"/>
      <c r="J14" s="198"/>
      <c r="K14" s="648"/>
      <c r="L14" s="649"/>
      <c r="M14" s="650"/>
      <c r="N14" s="226"/>
      <c r="O14" s="651"/>
      <c r="P14" s="652"/>
      <c r="Q14" s="653"/>
      <c r="R14" s="654"/>
      <c r="S14" s="655"/>
      <c r="T14" s="226"/>
      <c r="U14" s="218"/>
      <c r="V14" s="196"/>
      <c r="W14" s="656"/>
      <c r="X14" s="216">
        <f>SUM(G14:W14)*D14</f>
        <v>0</v>
      </c>
      <c r="Y14" s="227">
        <f>SUM(G14:W14)*F14</f>
        <v>0</v>
      </c>
      <c r="Z14" s="641"/>
      <c r="AA14" s="469"/>
      <c r="AB14" s="501"/>
      <c r="AC14" s="501"/>
      <c r="AD14" s="501"/>
    </row>
    <row r="15" ht="15" customHeight="1">
      <c r="A15" t="s" s="222">
        <v>549</v>
      </c>
      <c r="B15" s="216"/>
      <c r="C15" t="s" s="222">
        <v>550</v>
      </c>
      <c r="D15" s="192">
        <v>2</v>
      </c>
      <c r="E15" s="193">
        <v>8.9</v>
      </c>
      <c r="F15" s="194">
        <v>80</v>
      </c>
      <c r="G15" s="195"/>
      <c r="H15" s="196"/>
      <c r="I15" s="647"/>
      <c r="J15" s="198"/>
      <c r="K15" s="648"/>
      <c r="L15" s="649"/>
      <c r="M15" s="650"/>
      <c r="N15" s="226"/>
      <c r="O15" s="651"/>
      <c r="P15" s="652"/>
      <c r="Q15" s="653"/>
      <c r="R15" s="654"/>
      <c r="S15" s="655"/>
      <c r="T15" s="226"/>
      <c r="U15" s="218"/>
      <c r="V15" s="196"/>
      <c r="W15" s="656"/>
      <c r="X15" s="216">
        <f>SUM(G15:W15)*D15</f>
        <v>0</v>
      </c>
      <c r="Y15" s="227">
        <f>SUM(G15:W15)*F15</f>
        <v>0</v>
      </c>
      <c r="Z15" s="641"/>
      <c r="AA15" s="469"/>
      <c r="AB15" s="501"/>
      <c r="AC15" s="501"/>
      <c r="AD15" s="501"/>
    </row>
    <row r="16" ht="15" customHeight="1">
      <c r="A16" t="s" s="222">
        <v>551</v>
      </c>
      <c r="B16" s="380"/>
      <c r="C16" t="s" s="222">
        <v>552</v>
      </c>
      <c r="D16" s="192">
        <v>3</v>
      </c>
      <c r="E16" s="193">
        <v>4.95</v>
      </c>
      <c r="F16" s="194">
        <v>85</v>
      </c>
      <c r="G16" s="195"/>
      <c r="H16" s="196"/>
      <c r="I16" s="647"/>
      <c r="J16" s="198"/>
      <c r="K16" s="648"/>
      <c r="L16" s="649"/>
      <c r="M16" s="650"/>
      <c r="N16" s="226"/>
      <c r="O16" s="651"/>
      <c r="P16" s="652"/>
      <c r="Q16" s="653"/>
      <c r="R16" s="654"/>
      <c r="S16" s="655"/>
      <c r="T16" s="226"/>
      <c r="U16" s="218"/>
      <c r="V16" s="196"/>
      <c r="W16" s="656"/>
      <c r="X16" s="216">
        <f>SUM(G16:W16)*D16</f>
        <v>0</v>
      </c>
      <c r="Y16" s="227">
        <f>SUM(G16:W16)*F16</f>
        <v>0</v>
      </c>
      <c r="Z16" s="641"/>
      <c r="AA16" s="469"/>
      <c r="AB16" s="501"/>
      <c r="AC16" s="501"/>
      <c r="AD16" s="501"/>
    </row>
    <row r="17" ht="15" customHeight="1">
      <c r="A17" t="s" s="222">
        <v>553</v>
      </c>
      <c r="B17" s="216"/>
      <c r="C17" t="s" s="222">
        <v>554</v>
      </c>
      <c r="D17" s="192">
        <v>5</v>
      </c>
      <c r="E17" s="193">
        <v>2.5</v>
      </c>
      <c r="F17" s="194">
        <v>60</v>
      </c>
      <c r="G17" s="195"/>
      <c r="H17" s="196"/>
      <c r="I17" s="647"/>
      <c r="J17" s="198"/>
      <c r="K17" s="648"/>
      <c r="L17" s="649"/>
      <c r="M17" s="650"/>
      <c r="N17" s="226"/>
      <c r="O17" s="651"/>
      <c r="P17" s="652"/>
      <c r="Q17" s="653"/>
      <c r="R17" s="654"/>
      <c r="S17" s="655"/>
      <c r="T17" s="226"/>
      <c r="U17" s="218"/>
      <c r="V17" s="196"/>
      <c r="W17" s="656"/>
      <c r="X17" s="216">
        <f>SUM(G17:W17)*D17</f>
        <v>0</v>
      </c>
      <c r="Y17" s="227">
        <f>SUM(G17:W17)*F17</f>
        <v>0</v>
      </c>
      <c r="Z17" s="641"/>
      <c r="AA17" s="469"/>
      <c r="AB17" s="501"/>
      <c r="AC17" s="501"/>
      <c r="AD17" s="501"/>
    </row>
    <row r="18" ht="15" customHeight="1">
      <c r="A18" t="s" s="222">
        <v>555</v>
      </c>
      <c r="B18" s="216"/>
      <c r="C18" t="s" s="222">
        <v>556</v>
      </c>
      <c r="D18" s="192">
        <v>5</v>
      </c>
      <c r="E18" s="193"/>
      <c r="F18" s="194">
        <v>45</v>
      </c>
      <c r="G18" s="195"/>
      <c r="H18" s="196"/>
      <c r="I18" s="647"/>
      <c r="J18" s="198"/>
      <c r="K18" s="648"/>
      <c r="L18" s="649"/>
      <c r="M18" s="650"/>
      <c r="N18" s="226"/>
      <c r="O18" s="651"/>
      <c r="P18" s="652"/>
      <c r="Q18" s="653"/>
      <c r="R18" s="654"/>
      <c r="S18" s="655"/>
      <c r="T18" s="226"/>
      <c r="U18" s="218"/>
      <c r="V18" s="196"/>
      <c r="W18" s="656"/>
      <c r="X18" s="216">
        <f>SUM(G18:W18)*D18</f>
        <v>0</v>
      </c>
      <c r="Y18" s="227">
        <f>SUM(G18:W18)*F18</f>
        <v>0</v>
      </c>
      <c r="Z18" s="641"/>
      <c r="AA18" s="469"/>
      <c r="AB18" s="501"/>
      <c r="AC18" s="501"/>
      <c r="AD18" s="501"/>
    </row>
    <row r="19" ht="15" customHeight="1">
      <c r="A19" t="s" s="222">
        <v>557</v>
      </c>
      <c r="B19" s="216"/>
      <c r="C19" t="s" s="222">
        <v>558</v>
      </c>
      <c r="D19" s="192">
        <v>10</v>
      </c>
      <c r="E19" s="193">
        <v>6.75</v>
      </c>
      <c r="F19" s="194">
        <v>40</v>
      </c>
      <c r="G19" s="195"/>
      <c r="H19" s="196"/>
      <c r="I19" s="647"/>
      <c r="J19" s="198"/>
      <c r="K19" s="648"/>
      <c r="L19" s="649"/>
      <c r="M19" s="650"/>
      <c r="N19" s="226"/>
      <c r="O19" s="651"/>
      <c r="P19" s="652"/>
      <c r="Q19" s="653"/>
      <c r="R19" s="654"/>
      <c r="S19" s="655"/>
      <c r="T19" s="226"/>
      <c r="U19" s="218"/>
      <c r="V19" s="196"/>
      <c r="W19" s="656"/>
      <c r="X19" s="216">
        <f>SUM(G19:W19)*D19</f>
        <v>0</v>
      </c>
      <c r="Y19" s="227">
        <f>SUM(G19:W19)*F19</f>
        <v>0</v>
      </c>
      <c r="Z19" s="641"/>
      <c r="AA19" s="469"/>
      <c r="AB19" s="501"/>
      <c r="AC19" s="501"/>
      <c r="AD19" s="501"/>
    </row>
    <row r="20" ht="15" customHeight="1">
      <c r="A20" t="s" s="222">
        <v>559</v>
      </c>
      <c r="B20" s="216"/>
      <c r="C20" t="s" s="222">
        <v>560</v>
      </c>
      <c r="D20" s="192">
        <v>10</v>
      </c>
      <c r="E20" s="193"/>
      <c r="F20" s="194">
        <v>40</v>
      </c>
      <c r="G20" s="195"/>
      <c r="H20" s="196"/>
      <c r="I20" s="647"/>
      <c r="J20" s="198"/>
      <c r="K20" s="648"/>
      <c r="L20" s="649"/>
      <c r="M20" s="650"/>
      <c r="N20" s="226"/>
      <c r="O20" s="651"/>
      <c r="P20" s="652"/>
      <c r="Q20" s="653"/>
      <c r="R20" s="654"/>
      <c r="S20" s="655"/>
      <c r="T20" s="226"/>
      <c r="U20" s="218"/>
      <c r="V20" s="196"/>
      <c r="W20" s="656"/>
      <c r="X20" s="216">
        <f>SUM(G20:W20)*D20</f>
        <v>0</v>
      </c>
      <c r="Y20" s="227">
        <f>SUM(G20:W20)*F20</f>
        <v>0</v>
      </c>
      <c r="Z20" s="641"/>
      <c r="AA20" s="469"/>
      <c r="AB20" s="501"/>
      <c r="AC20" s="501"/>
      <c r="AD20" s="501"/>
    </row>
    <row r="21" ht="15" customHeight="1">
      <c r="A21" t="s" s="222">
        <v>561</v>
      </c>
      <c r="B21" s="216"/>
      <c r="C21" t="s" s="222">
        <v>562</v>
      </c>
      <c r="D21" s="192">
        <v>1</v>
      </c>
      <c r="E21" s="193">
        <v>5.85</v>
      </c>
      <c r="F21" s="194">
        <v>100</v>
      </c>
      <c r="G21" s="195"/>
      <c r="H21" s="196"/>
      <c r="I21" s="647"/>
      <c r="J21" s="198"/>
      <c r="K21" s="648"/>
      <c r="L21" s="649"/>
      <c r="M21" s="650"/>
      <c r="N21" s="226"/>
      <c r="O21" s="651"/>
      <c r="P21" s="652"/>
      <c r="Q21" s="653"/>
      <c r="R21" s="654"/>
      <c r="S21" s="655"/>
      <c r="T21" s="226"/>
      <c r="U21" s="218"/>
      <c r="V21" s="196"/>
      <c r="W21" s="656"/>
      <c r="X21" s="216">
        <f>SUM(G21:W21)*D21</f>
        <v>0</v>
      </c>
      <c r="Y21" s="227">
        <f>SUM(G21:W21)*F21</f>
        <v>0</v>
      </c>
      <c r="Z21" s="641"/>
      <c r="AA21" s="469"/>
      <c r="AB21" s="501"/>
      <c r="AC21" s="501"/>
      <c r="AD21" s="501"/>
    </row>
    <row r="22" ht="15" customHeight="1">
      <c r="A22" t="s" s="222">
        <v>563</v>
      </c>
      <c r="B22" s="216"/>
      <c r="C22" t="s" s="222">
        <v>564</v>
      </c>
      <c r="D22" s="192">
        <v>2</v>
      </c>
      <c r="E22" s="193">
        <v>8.1</v>
      </c>
      <c r="F22" s="194">
        <v>85</v>
      </c>
      <c r="G22" s="195"/>
      <c r="H22" s="196"/>
      <c r="I22" s="647"/>
      <c r="J22" s="198"/>
      <c r="K22" s="648"/>
      <c r="L22" s="649"/>
      <c r="M22" s="650"/>
      <c r="N22" s="226"/>
      <c r="O22" s="651"/>
      <c r="P22" s="652"/>
      <c r="Q22" s="653"/>
      <c r="R22" s="654"/>
      <c r="S22" s="655"/>
      <c r="T22" s="226"/>
      <c r="U22" s="218"/>
      <c r="V22" s="196"/>
      <c r="W22" s="656"/>
      <c r="X22" s="216">
        <f>SUM(G22:W22)*D22</f>
        <v>0</v>
      </c>
      <c r="Y22" s="227">
        <f>SUM(G22:W22)*F22</f>
        <v>0</v>
      </c>
      <c r="Z22" s="641"/>
      <c r="AA22" s="469"/>
      <c r="AB22" s="501"/>
      <c r="AC22" s="501"/>
      <c r="AD22" s="501"/>
    </row>
    <row r="23" ht="15" customHeight="1">
      <c r="A23" t="s" s="222">
        <v>565</v>
      </c>
      <c r="B23" s="216"/>
      <c r="C23" t="s" s="222">
        <v>566</v>
      </c>
      <c r="D23" s="192">
        <v>3</v>
      </c>
      <c r="E23" s="193">
        <v>2.25</v>
      </c>
      <c r="F23" s="194">
        <v>90</v>
      </c>
      <c r="G23" s="195"/>
      <c r="H23" s="196"/>
      <c r="I23" s="647"/>
      <c r="J23" s="198"/>
      <c r="K23" s="648"/>
      <c r="L23" s="649"/>
      <c r="M23" s="650"/>
      <c r="N23" s="226"/>
      <c r="O23" s="651"/>
      <c r="P23" s="652"/>
      <c r="Q23" s="653"/>
      <c r="R23" s="654"/>
      <c r="S23" s="655"/>
      <c r="T23" s="226"/>
      <c r="U23" s="218"/>
      <c r="V23" s="196"/>
      <c r="W23" s="656"/>
      <c r="X23" s="216">
        <f>SUM(G23:W23)*D23</f>
        <v>0</v>
      </c>
      <c r="Y23" s="227">
        <f>SUM(G23:W23)*F23</f>
        <v>0</v>
      </c>
      <c r="Z23" s="641"/>
      <c r="AA23" s="469"/>
      <c r="AB23" s="501"/>
      <c r="AC23" s="501"/>
      <c r="AD23" s="501"/>
    </row>
    <row r="24" ht="15" customHeight="1">
      <c r="A24" t="s" s="222">
        <v>567</v>
      </c>
      <c r="B24" s="216"/>
      <c r="C24" t="s" s="222">
        <v>130</v>
      </c>
      <c r="D24" s="192">
        <v>5</v>
      </c>
      <c r="E24" s="193">
        <v>1.1</v>
      </c>
      <c r="F24" s="194">
        <v>60</v>
      </c>
      <c r="G24" s="195"/>
      <c r="H24" s="196"/>
      <c r="I24" s="647"/>
      <c r="J24" s="198"/>
      <c r="K24" s="648"/>
      <c r="L24" s="649"/>
      <c r="M24" s="650"/>
      <c r="N24" s="226"/>
      <c r="O24" s="651"/>
      <c r="P24" s="652"/>
      <c r="Q24" s="653"/>
      <c r="R24" s="654"/>
      <c r="S24" s="655"/>
      <c r="T24" s="226"/>
      <c r="U24" s="218"/>
      <c r="V24" s="196"/>
      <c r="W24" s="656"/>
      <c r="X24" s="216">
        <f>SUM(G24:W24)*D24</f>
        <v>0</v>
      </c>
      <c r="Y24" s="227">
        <f>SUM(G24:W24)*F24</f>
        <v>0</v>
      </c>
      <c r="Z24" s="641"/>
      <c r="AA24" s="469"/>
      <c r="AB24" s="501"/>
      <c r="AC24" s="501"/>
      <c r="AD24" s="501"/>
    </row>
    <row r="25" ht="15" customHeight="1">
      <c r="A25" t="s" s="222">
        <v>568</v>
      </c>
      <c r="B25" s="192"/>
      <c r="C25" t="s" s="222">
        <v>219</v>
      </c>
      <c r="D25" s="192">
        <v>5</v>
      </c>
      <c r="E25" s="193">
        <v>3.8</v>
      </c>
      <c r="F25" s="194">
        <v>45</v>
      </c>
      <c r="G25" s="195"/>
      <c r="H25" s="196"/>
      <c r="I25" s="647"/>
      <c r="J25" s="198"/>
      <c r="K25" s="648"/>
      <c r="L25" s="649"/>
      <c r="M25" s="650"/>
      <c r="N25" s="226"/>
      <c r="O25" s="651"/>
      <c r="P25" s="652"/>
      <c r="Q25" s="653"/>
      <c r="R25" s="654"/>
      <c r="S25" s="655"/>
      <c r="T25" s="226"/>
      <c r="U25" s="218"/>
      <c r="V25" s="196"/>
      <c r="W25" s="656"/>
      <c r="X25" s="216">
        <f>SUM(G25:W25)*D25</f>
        <v>0</v>
      </c>
      <c r="Y25" s="227">
        <f>SUM(G25:W25)*F25</f>
        <v>0</v>
      </c>
      <c r="Z25" s="641"/>
      <c r="AA25" s="469"/>
      <c r="AB25" s="501"/>
      <c r="AC25" s="501"/>
      <c r="AD25" s="501"/>
    </row>
    <row r="26" ht="15" customHeight="1">
      <c r="A26" t="s" s="222">
        <v>569</v>
      </c>
      <c r="B26" s="216"/>
      <c r="C26" t="s" s="222">
        <v>570</v>
      </c>
      <c r="D26" s="192">
        <v>10</v>
      </c>
      <c r="E26" s="193"/>
      <c r="F26" s="194">
        <v>40</v>
      </c>
      <c r="G26" s="195"/>
      <c r="H26" s="196"/>
      <c r="I26" s="647"/>
      <c r="J26" s="198"/>
      <c r="K26" s="648"/>
      <c r="L26" s="649"/>
      <c r="M26" s="650"/>
      <c r="N26" s="226"/>
      <c r="O26" s="651"/>
      <c r="P26" s="652"/>
      <c r="Q26" s="653"/>
      <c r="R26" s="654"/>
      <c r="S26" s="655"/>
      <c r="T26" s="226"/>
      <c r="U26" s="218"/>
      <c r="V26" s="196"/>
      <c r="W26" s="656"/>
      <c r="X26" s="216">
        <f>SUM(G26:W26)*D25</f>
        <v>0</v>
      </c>
      <c r="Y26" s="227">
        <f>SUM(G26:W26)*F25</f>
        <v>0</v>
      </c>
      <c r="Z26" s="641"/>
      <c r="AA26" s="469"/>
      <c r="AB26" s="501"/>
      <c r="AC26" s="501"/>
      <c r="AD26" s="501"/>
    </row>
    <row r="27" ht="15" customHeight="1">
      <c r="A27" t="s" s="661">
        <v>571</v>
      </c>
      <c r="B27" s="662"/>
      <c r="C27" t="s" s="222">
        <v>68</v>
      </c>
      <c r="D27" s="216">
        <v>10</v>
      </c>
      <c r="E27" s="216"/>
      <c r="F27" s="663">
        <v>40</v>
      </c>
      <c r="G27" s="664"/>
      <c r="H27" s="358"/>
      <c r="I27" s="647"/>
      <c r="J27" s="359"/>
      <c r="K27" s="665"/>
      <c r="L27" s="666"/>
      <c r="M27" s="667"/>
      <c r="N27" s="376"/>
      <c r="O27" s="668"/>
      <c r="P27" s="669"/>
      <c r="Q27" s="653"/>
      <c r="R27" s="670"/>
      <c r="S27" s="671"/>
      <c r="T27" s="376"/>
      <c r="U27" s="370"/>
      <c r="V27" s="358"/>
      <c r="W27" s="672"/>
      <c r="X27" s="216">
        <f>SUM(X7:X26)</f>
        <v>0</v>
      </c>
      <c r="Y27" s="227">
        <f>SUM(Y7:Y26)</f>
        <v>0</v>
      </c>
      <c r="Z27" s="641"/>
      <c r="AA27" s="469"/>
      <c r="AB27" s="501"/>
      <c r="AC27" s="501"/>
      <c r="AD27" s="501"/>
    </row>
    <row r="28" ht="27.25" customHeight="1">
      <c r="A28" t="s" s="673">
        <v>572</v>
      </c>
      <c r="B28" s="674"/>
      <c r="C28" s="645"/>
      <c r="D28" s="645"/>
      <c r="E28" s="675"/>
      <c r="F28" s="676"/>
      <c r="G28" s="677"/>
      <c r="H28" s="678"/>
      <c r="I28" s="679"/>
      <c r="J28" s="678"/>
      <c r="K28" s="678"/>
      <c r="L28" s="678"/>
      <c r="M28" s="678"/>
      <c r="N28" s="678"/>
      <c r="O28" s="678"/>
      <c r="P28" s="678"/>
      <c r="Q28" s="680"/>
      <c r="R28" s="678"/>
      <c r="S28" s="678"/>
      <c r="T28" s="678"/>
      <c r="U28" s="678"/>
      <c r="V28" s="678"/>
      <c r="W28" s="678"/>
      <c r="X28" s="678"/>
      <c r="Y28" s="681"/>
      <c r="Z28" s="501"/>
      <c r="AA28" s="469"/>
      <c r="AB28" s="501"/>
      <c r="AC28" s="501"/>
      <c r="AD28" s="501"/>
    </row>
    <row r="29" ht="15" customHeight="1">
      <c r="A29" t="s" s="222">
        <v>573</v>
      </c>
      <c r="B29" s="190"/>
      <c r="C29" t="s" s="222">
        <v>574</v>
      </c>
      <c r="D29" s="216">
        <v>10</v>
      </c>
      <c r="E29" s="357"/>
      <c r="F29" s="194">
        <v>35</v>
      </c>
      <c r="G29" s="216"/>
      <c r="H29" s="358"/>
      <c r="I29" s="647"/>
      <c r="J29" s="359"/>
      <c r="K29" s="665"/>
      <c r="L29" s="666"/>
      <c r="M29" s="667"/>
      <c r="N29" s="376"/>
      <c r="O29" s="668"/>
      <c r="P29" s="669"/>
      <c r="Q29" s="653"/>
      <c r="R29" s="670"/>
      <c r="S29" s="671"/>
      <c r="T29" s="376"/>
      <c r="U29" s="370"/>
      <c r="V29" s="358"/>
      <c r="W29" s="672"/>
      <c r="X29" s="216">
        <f>SUM(G29:W29)*D29</f>
        <v>0</v>
      </c>
      <c r="Y29" s="227">
        <f>SUM(G29:W29)*F29</f>
        <v>0</v>
      </c>
      <c r="Z29" s="641"/>
      <c r="AA29" s="469"/>
      <c r="AB29" s="501"/>
      <c r="AC29" s="501"/>
      <c r="AD29" s="501"/>
    </row>
    <row r="30" ht="15" customHeight="1">
      <c r="A30" t="s" s="222">
        <v>575</v>
      </c>
      <c r="B30" s="192"/>
      <c r="C30" t="s" s="222">
        <v>576</v>
      </c>
      <c r="D30" s="216">
        <v>10</v>
      </c>
      <c r="E30" s="357"/>
      <c r="F30" s="194">
        <v>35</v>
      </c>
      <c r="G30" s="216"/>
      <c r="H30" s="358"/>
      <c r="I30" s="647"/>
      <c r="J30" s="359"/>
      <c r="K30" s="665"/>
      <c r="L30" s="666"/>
      <c r="M30" s="667"/>
      <c r="N30" s="376"/>
      <c r="O30" s="668"/>
      <c r="P30" s="669"/>
      <c r="Q30" s="653"/>
      <c r="R30" s="670"/>
      <c r="S30" s="671"/>
      <c r="T30" s="376"/>
      <c r="U30" s="370"/>
      <c r="V30" s="358"/>
      <c r="W30" s="672"/>
      <c r="X30" s="216">
        <f>SUM(G30:W30)*D30</f>
        <v>0</v>
      </c>
      <c r="Y30" s="227">
        <f>SUM(G30:W30)*F30</f>
        <v>0</v>
      </c>
      <c r="Z30" s="641"/>
      <c r="AA30" s="469"/>
      <c r="AB30" s="501"/>
      <c r="AC30" s="501"/>
      <c r="AD30" s="501"/>
    </row>
    <row r="31" ht="15" customHeight="1">
      <c r="A31" t="s" s="222">
        <v>577</v>
      </c>
      <c r="B31" s="192"/>
      <c r="C31" t="s" s="222">
        <v>578</v>
      </c>
      <c r="D31" s="216">
        <v>10</v>
      </c>
      <c r="E31" s="357">
        <v>13.7</v>
      </c>
      <c r="F31" s="194">
        <v>35</v>
      </c>
      <c r="G31" s="216"/>
      <c r="H31" s="358"/>
      <c r="I31" s="647"/>
      <c r="J31" s="359"/>
      <c r="K31" s="665"/>
      <c r="L31" s="666"/>
      <c r="M31" s="667"/>
      <c r="N31" s="376"/>
      <c r="O31" s="668"/>
      <c r="P31" s="669"/>
      <c r="Q31" s="653"/>
      <c r="R31" s="670"/>
      <c r="S31" s="671"/>
      <c r="T31" s="376"/>
      <c r="U31" s="370"/>
      <c r="V31" s="358"/>
      <c r="W31" s="672"/>
      <c r="X31" s="216">
        <f>SUM(G31:W31)*D31</f>
        <v>0</v>
      </c>
      <c r="Y31" s="227">
        <f>SUM(G31:W31)*F31</f>
        <v>0</v>
      </c>
      <c r="Z31" s="641"/>
      <c r="AA31" s="469"/>
      <c r="AB31" s="501"/>
      <c r="AC31" s="501"/>
      <c r="AD31" s="501"/>
    </row>
    <row r="32" ht="15" customHeight="1">
      <c r="A32" t="s" s="222">
        <v>579</v>
      </c>
      <c r="B32" s="192"/>
      <c r="C32" t="s" s="222">
        <v>580</v>
      </c>
      <c r="D32" s="216">
        <v>10</v>
      </c>
      <c r="E32" s="357"/>
      <c r="F32" s="194">
        <v>40</v>
      </c>
      <c r="G32" s="216"/>
      <c r="H32" s="358"/>
      <c r="I32" s="647"/>
      <c r="J32" s="359"/>
      <c r="K32" s="665"/>
      <c r="L32" s="666"/>
      <c r="M32" s="667"/>
      <c r="N32" s="376"/>
      <c r="O32" s="668"/>
      <c r="P32" s="669"/>
      <c r="Q32" s="653"/>
      <c r="R32" s="670"/>
      <c r="S32" s="671"/>
      <c r="T32" s="376"/>
      <c r="U32" s="370"/>
      <c r="V32" s="358"/>
      <c r="W32" s="672"/>
      <c r="X32" s="216">
        <f>SUM(G32:W32)*D32</f>
        <v>0</v>
      </c>
      <c r="Y32" s="227">
        <f>SUM(G32:W32)*F32</f>
        <v>0</v>
      </c>
      <c r="Z32" s="641"/>
      <c r="AA32" s="469"/>
      <c r="AB32" s="501"/>
      <c r="AC32" s="501"/>
      <c r="AD32" s="501"/>
    </row>
    <row r="33" ht="15" customHeight="1">
      <c r="A33" t="s" s="222">
        <v>581</v>
      </c>
      <c r="B33" s="192"/>
      <c r="C33" t="s" s="222">
        <v>582</v>
      </c>
      <c r="D33" s="216">
        <v>10</v>
      </c>
      <c r="E33" s="357"/>
      <c r="F33" s="194">
        <v>42</v>
      </c>
      <c r="G33" s="216"/>
      <c r="H33" s="358"/>
      <c r="I33" s="647"/>
      <c r="J33" s="359"/>
      <c r="K33" s="665"/>
      <c r="L33" s="666"/>
      <c r="M33" s="667"/>
      <c r="N33" s="376"/>
      <c r="O33" s="668"/>
      <c r="P33" s="669"/>
      <c r="Q33" s="653"/>
      <c r="R33" s="670"/>
      <c r="S33" s="671"/>
      <c r="T33" s="376"/>
      <c r="U33" s="370"/>
      <c r="V33" s="358"/>
      <c r="W33" s="672"/>
      <c r="X33" s="216">
        <f>SUM(G33:W33)*D33</f>
        <v>0</v>
      </c>
      <c r="Y33" s="227">
        <f>SUM(G33:W33)*F33</f>
        <v>0</v>
      </c>
      <c r="Z33" s="641"/>
      <c r="AA33" s="469"/>
      <c r="AB33" s="501"/>
      <c r="AC33" s="501"/>
      <c r="AD33" s="501"/>
    </row>
    <row r="34" ht="15" customHeight="1">
      <c r="A34" t="s" s="222">
        <v>583</v>
      </c>
      <c r="B34" s="192"/>
      <c r="C34" t="s" s="222">
        <v>584</v>
      </c>
      <c r="D34" s="216">
        <v>10</v>
      </c>
      <c r="E34" s="357">
        <v>3.2</v>
      </c>
      <c r="F34" s="194">
        <v>44</v>
      </c>
      <c r="G34" s="216"/>
      <c r="H34" s="358"/>
      <c r="I34" s="647"/>
      <c r="J34" s="359"/>
      <c r="K34" s="665"/>
      <c r="L34" s="666"/>
      <c r="M34" s="667"/>
      <c r="N34" s="376"/>
      <c r="O34" s="668"/>
      <c r="P34" s="669"/>
      <c r="Q34" s="653"/>
      <c r="R34" s="670"/>
      <c r="S34" s="671"/>
      <c r="T34" s="376"/>
      <c r="U34" s="370"/>
      <c r="V34" s="358"/>
      <c r="W34" s="672"/>
      <c r="X34" s="216">
        <f>SUM(G34:W34)*D34</f>
        <v>0</v>
      </c>
      <c r="Y34" s="227">
        <f>SUM(G34:W34)*F34</f>
        <v>0</v>
      </c>
      <c r="Z34" s="641"/>
      <c r="AA34" s="469"/>
      <c r="AB34" s="501"/>
      <c r="AC34" s="501"/>
      <c r="AD34" s="501"/>
    </row>
    <row r="35" ht="15" customHeight="1">
      <c r="A35" t="s" s="222">
        <v>585</v>
      </c>
      <c r="B35" s="192"/>
      <c r="C35" t="s" s="222">
        <v>586</v>
      </c>
      <c r="D35" s="216">
        <v>10</v>
      </c>
      <c r="E35" s="357">
        <v>12.8</v>
      </c>
      <c r="F35" s="194">
        <v>50</v>
      </c>
      <c r="G35" s="216"/>
      <c r="H35" s="358"/>
      <c r="I35" s="647"/>
      <c r="J35" s="359"/>
      <c r="K35" s="665"/>
      <c r="L35" s="666"/>
      <c r="M35" s="667"/>
      <c r="N35" s="376"/>
      <c r="O35" s="668"/>
      <c r="P35" s="669"/>
      <c r="Q35" s="653"/>
      <c r="R35" s="670"/>
      <c r="S35" s="671"/>
      <c r="T35" s="376"/>
      <c r="U35" s="370"/>
      <c r="V35" s="358"/>
      <c r="W35" s="672"/>
      <c r="X35" s="216">
        <f>SUM(G35:W35)*D35</f>
        <v>0</v>
      </c>
      <c r="Y35" s="227">
        <f>SUM(G35:W35)*F35</f>
        <v>0</v>
      </c>
      <c r="Z35" s="641"/>
      <c r="AA35" s="469"/>
      <c r="AB35" s="501"/>
      <c r="AC35" s="501"/>
      <c r="AD35" s="501"/>
    </row>
    <row r="36" ht="15" customHeight="1">
      <c r="A36" t="s" s="222">
        <v>587</v>
      </c>
      <c r="B36" s="192"/>
      <c r="C36" t="s" s="222">
        <v>588</v>
      </c>
      <c r="D36" s="216">
        <v>10</v>
      </c>
      <c r="E36" s="357"/>
      <c r="F36" s="194">
        <v>55</v>
      </c>
      <c r="G36" s="216"/>
      <c r="H36" s="358"/>
      <c r="I36" s="647"/>
      <c r="J36" s="359"/>
      <c r="K36" s="665"/>
      <c r="L36" s="666"/>
      <c r="M36" s="667"/>
      <c r="N36" s="376"/>
      <c r="O36" s="668"/>
      <c r="P36" s="669"/>
      <c r="Q36" s="653"/>
      <c r="R36" s="670"/>
      <c r="S36" s="671"/>
      <c r="T36" s="376"/>
      <c r="U36" s="370"/>
      <c r="V36" s="358"/>
      <c r="W36" s="672"/>
      <c r="X36" s="216">
        <f>SUM(G36:W36)*D36</f>
        <v>0</v>
      </c>
      <c r="Y36" s="227">
        <f>SUM(G36:W36)*F36</f>
        <v>0</v>
      </c>
      <c r="Z36" s="641"/>
      <c r="AA36" s="469"/>
      <c r="AB36" s="501"/>
      <c r="AC36" s="501"/>
      <c r="AD36" s="501"/>
    </row>
    <row r="37" ht="15" customHeight="1">
      <c r="A37" t="s" s="222">
        <v>589</v>
      </c>
      <c r="B37" s="192"/>
      <c r="C37" t="s" s="222">
        <v>590</v>
      </c>
      <c r="D37" s="216">
        <v>10</v>
      </c>
      <c r="E37" s="357"/>
      <c r="F37" s="194">
        <v>60</v>
      </c>
      <c r="G37" s="216"/>
      <c r="H37" s="358"/>
      <c r="I37" s="647"/>
      <c r="J37" s="359"/>
      <c r="K37" s="665"/>
      <c r="L37" s="666"/>
      <c r="M37" s="667"/>
      <c r="N37" s="376"/>
      <c r="O37" s="668"/>
      <c r="P37" s="669"/>
      <c r="Q37" s="653"/>
      <c r="R37" s="670"/>
      <c r="S37" s="671"/>
      <c r="T37" s="376"/>
      <c r="U37" s="370"/>
      <c r="V37" s="358"/>
      <c r="W37" s="672"/>
      <c r="X37" s="216">
        <f>SUM(G37:W37)*D37</f>
        <v>0</v>
      </c>
      <c r="Y37" s="227">
        <f>SUM(G37:W37)*F37</f>
        <v>0</v>
      </c>
      <c r="Z37" s="641"/>
      <c r="AA37" s="469"/>
      <c r="AB37" s="501"/>
      <c r="AC37" s="501"/>
      <c r="AD37" s="501"/>
    </row>
    <row r="38" ht="15.75" customHeight="1">
      <c r="A38" t="s" s="682">
        <v>591</v>
      </c>
      <c r="B38" s="192"/>
      <c r="C38" t="s" s="222">
        <v>592</v>
      </c>
      <c r="D38" s="216">
        <v>10</v>
      </c>
      <c r="E38" s="357"/>
      <c r="F38" s="194">
        <v>90</v>
      </c>
      <c r="G38" s="216"/>
      <c r="H38" s="358"/>
      <c r="I38" s="647"/>
      <c r="J38" s="359"/>
      <c r="K38" s="665"/>
      <c r="L38" s="666"/>
      <c r="M38" s="667"/>
      <c r="N38" s="376"/>
      <c r="O38" s="668"/>
      <c r="P38" s="669"/>
      <c r="Q38" s="653"/>
      <c r="R38" s="670"/>
      <c r="S38" s="683"/>
      <c r="T38" s="376"/>
      <c r="U38" s="370"/>
      <c r="V38" s="358"/>
      <c r="W38" s="672"/>
      <c r="X38" s="216">
        <f>SUM(G38:W38)*D38</f>
        <v>0</v>
      </c>
      <c r="Y38" s="227">
        <f>SUM(G38:W38)*F38</f>
        <v>0</v>
      </c>
      <c r="Z38" s="641"/>
      <c r="AA38" s="469"/>
      <c r="AB38" s="501"/>
      <c r="AC38" s="501"/>
      <c r="AD38" s="501"/>
    </row>
    <row r="39" ht="15.75" customHeight="1">
      <c r="A39" t="s" s="684">
        <v>593</v>
      </c>
      <c r="B39" s="192"/>
      <c r="C39" t="s" s="222">
        <v>594</v>
      </c>
      <c r="D39" s="216">
        <v>10</v>
      </c>
      <c r="E39" s="357"/>
      <c r="F39" s="194">
        <v>100</v>
      </c>
      <c r="G39" s="216"/>
      <c r="H39" s="358"/>
      <c r="I39" s="647"/>
      <c r="J39" s="359"/>
      <c r="K39" s="665"/>
      <c r="L39" s="666"/>
      <c r="M39" s="667"/>
      <c r="N39" s="376"/>
      <c r="O39" s="668"/>
      <c r="P39" s="669"/>
      <c r="Q39" s="653"/>
      <c r="R39" s="670"/>
      <c r="S39" s="685"/>
      <c r="T39" s="376"/>
      <c r="U39" s="370"/>
      <c r="V39" s="358"/>
      <c r="W39" s="672"/>
      <c r="X39" s="216">
        <f>SUM(G39:W39)*D39</f>
        <v>0</v>
      </c>
      <c r="Y39" s="227">
        <f>SUM(G39:W39)*F39</f>
        <v>0</v>
      </c>
      <c r="Z39" s="641"/>
      <c r="AA39" s="469"/>
      <c r="AB39" s="501"/>
      <c r="AC39" s="501"/>
      <c r="AD39" s="501"/>
    </row>
    <row r="40" ht="15.75" customHeight="1">
      <c r="A40" t="s" s="684">
        <v>595</v>
      </c>
      <c r="B40" s="192"/>
      <c r="C40" t="s" s="222">
        <v>596</v>
      </c>
      <c r="D40" s="216">
        <v>10</v>
      </c>
      <c r="E40" s="357"/>
      <c r="F40" s="194">
        <v>110</v>
      </c>
      <c r="G40" s="216"/>
      <c r="H40" s="358"/>
      <c r="I40" s="647"/>
      <c r="J40" s="359"/>
      <c r="K40" s="665"/>
      <c r="L40" s="666"/>
      <c r="M40" s="667"/>
      <c r="N40" s="376"/>
      <c r="O40" s="668"/>
      <c r="P40" s="669"/>
      <c r="Q40" s="653"/>
      <c r="R40" s="670"/>
      <c r="S40" s="685"/>
      <c r="T40" s="376"/>
      <c r="U40" s="370"/>
      <c r="V40" s="358"/>
      <c r="W40" s="672"/>
      <c r="X40" s="216">
        <f>SUM(G40:W40)*D40</f>
        <v>0</v>
      </c>
      <c r="Y40" s="227">
        <f>SUM(G40:W40)*F40</f>
        <v>0</v>
      </c>
      <c r="Z40" s="641"/>
      <c r="AA40" s="469"/>
      <c r="AB40" s="501"/>
      <c r="AC40" s="501"/>
      <c r="AD40" s="501"/>
    </row>
    <row r="41" ht="15.75" customHeight="1">
      <c r="A41" t="s" s="684">
        <v>597</v>
      </c>
      <c r="B41" s="192"/>
      <c r="C41" t="s" s="222">
        <v>598</v>
      </c>
      <c r="D41" s="216">
        <v>5</v>
      </c>
      <c r="E41" s="357"/>
      <c r="F41" s="194">
        <v>90</v>
      </c>
      <c r="G41" s="216"/>
      <c r="H41" s="358"/>
      <c r="I41" s="647"/>
      <c r="J41" s="359"/>
      <c r="K41" s="665"/>
      <c r="L41" s="666"/>
      <c r="M41" s="667"/>
      <c r="N41" s="376"/>
      <c r="O41" s="668"/>
      <c r="P41" s="669"/>
      <c r="Q41" s="653"/>
      <c r="R41" s="670"/>
      <c r="S41" s="685"/>
      <c r="T41" s="376"/>
      <c r="U41" s="370"/>
      <c r="V41" s="358"/>
      <c r="W41" s="672"/>
      <c r="X41" s="216">
        <f>SUM(G41:W41)*D41</f>
        <v>0</v>
      </c>
      <c r="Y41" s="227">
        <f>SUM(G41:W41)*F41</f>
        <v>0</v>
      </c>
      <c r="Z41" s="641"/>
      <c r="AA41" s="469"/>
      <c r="AB41" s="501"/>
      <c r="AC41" s="501"/>
      <c r="AD41" s="501"/>
    </row>
    <row r="42" ht="15.75" customHeight="1">
      <c r="A42" t="s" s="684">
        <v>599</v>
      </c>
      <c r="B42" s="192"/>
      <c r="C42" t="s" s="222">
        <v>600</v>
      </c>
      <c r="D42" s="216">
        <v>5</v>
      </c>
      <c r="E42" s="357">
        <v>11.85</v>
      </c>
      <c r="F42" s="194">
        <v>100</v>
      </c>
      <c r="G42" s="216"/>
      <c r="H42" s="358"/>
      <c r="I42" s="647"/>
      <c r="J42" s="359"/>
      <c r="K42" s="665"/>
      <c r="L42" s="666"/>
      <c r="M42" s="667"/>
      <c r="N42" s="376"/>
      <c r="O42" s="668"/>
      <c r="P42" s="669"/>
      <c r="Q42" s="653"/>
      <c r="R42" s="670"/>
      <c r="S42" s="685"/>
      <c r="T42" s="376"/>
      <c r="U42" s="370"/>
      <c r="V42" s="358"/>
      <c r="W42" s="672"/>
      <c r="X42" s="216">
        <f>SUM(G42:W42)*D42</f>
        <v>0</v>
      </c>
      <c r="Y42" s="227">
        <f>SUM(G42:W42)*F42</f>
        <v>0</v>
      </c>
      <c r="Z42" s="641"/>
      <c r="AA42" s="469"/>
      <c r="AB42" s="501"/>
      <c r="AC42" s="501"/>
      <c r="AD42" s="501"/>
    </row>
    <row r="43" ht="15.75" customHeight="1">
      <c r="A43" t="s" s="684">
        <v>601</v>
      </c>
      <c r="B43" s="192"/>
      <c r="C43" t="s" s="222">
        <v>602</v>
      </c>
      <c r="D43" s="216">
        <v>5</v>
      </c>
      <c r="E43" s="357">
        <v>16</v>
      </c>
      <c r="F43" s="194">
        <v>110</v>
      </c>
      <c r="G43" s="216"/>
      <c r="H43" s="358"/>
      <c r="I43" s="647"/>
      <c r="J43" s="359"/>
      <c r="K43" s="665"/>
      <c r="L43" s="666"/>
      <c r="M43" s="667"/>
      <c r="N43" s="376"/>
      <c r="O43" s="668"/>
      <c r="P43" s="669"/>
      <c r="Q43" s="653"/>
      <c r="R43" s="670"/>
      <c r="S43" s="685"/>
      <c r="T43" s="376"/>
      <c r="U43" s="370"/>
      <c r="V43" s="358"/>
      <c r="W43" s="672"/>
      <c r="X43" s="216">
        <f>SUM(G43:W43)*D43</f>
        <v>0</v>
      </c>
      <c r="Y43" s="227">
        <f>SUM(G43:W43)*F43</f>
        <v>0</v>
      </c>
      <c r="Z43" s="641"/>
      <c r="AA43" s="469"/>
      <c r="AB43" s="501"/>
      <c r="AC43" s="501"/>
      <c r="AD43" s="501"/>
    </row>
    <row r="44" ht="15.75" customHeight="1">
      <c r="A44" t="s" s="684">
        <v>603</v>
      </c>
      <c r="B44" s="192"/>
      <c r="C44" t="s" s="222">
        <v>604</v>
      </c>
      <c r="D44" s="216">
        <v>5</v>
      </c>
      <c r="E44" s="357">
        <v>3.7</v>
      </c>
      <c r="F44" s="194">
        <v>100</v>
      </c>
      <c r="G44" s="216"/>
      <c r="H44" s="358"/>
      <c r="I44" s="647"/>
      <c r="J44" s="359"/>
      <c r="K44" s="665"/>
      <c r="L44" s="666"/>
      <c r="M44" s="667"/>
      <c r="N44" s="376"/>
      <c r="O44" s="668"/>
      <c r="P44" s="669"/>
      <c r="Q44" s="653"/>
      <c r="R44" s="670"/>
      <c r="S44" s="685"/>
      <c r="T44" s="376"/>
      <c r="U44" s="370"/>
      <c r="V44" s="358"/>
      <c r="W44" s="672"/>
      <c r="X44" s="216">
        <f>SUM(G44:W44)*D44</f>
        <v>0</v>
      </c>
      <c r="Y44" s="227">
        <f>SUM(G44:W44)*F44</f>
        <v>0</v>
      </c>
      <c r="Z44" s="641"/>
      <c r="AA44" s="469"/>
      <c r="AB44" s="501"/>
      <c r="AC44" s="501"/>
      <c r="AD44" s="501"/>
    </row>
    <row r="45" ht="15.75" customHeight="1" hidden="1">
      <c r="A45" t="s" s="684">
        <v>605</v>
      </c>
      <c r="B45" s="192"/>
      <c r="C45" t="s" s="222">
        <v>606</v>
      </c>
      <c r="D45" s="216">
        <v>5</v>
      </c>
      <c r="E45" s="357">
        <v>4.5</v>
      </c>
      <c r="F45" s="194"/>
      <c r="G45" s="216"/>
      <c r="H45" s="358"/>
      <c r="I45" s="647"/>
      <c r="J45" s="359"/>
      <c r="K45" s="665"/>
      <c r="L45" s="666"/>
      <c r="M45" s="667"/>
      <c r="N45" s="376"/>
      <c r="O45" s="668"/>
      <c r="P45" s="669"/>
      <c r="Q45" s="653"/>
      <c r="R45" s="670"/>
      <c r="S45" s="685"/>
      <c r="T45" s="376"/>
      <c r="U45" s="370"/>
      <c r="V45" s="358"/>
      <c r="W45" s="672"/>
      <c r="X45" s="216">
        <f>SUM(G45:W45)*D45</f>
        <v>0</v>
      </c>
      <c r="Y45" s="227">
        <f>SUM(G45:W45)*F45</f>
        <v>0</v>
      </c>
      <c r="Z45" s="567"/>
      <c r="AA45" s="686"/>
      <c r="AB45" s="568"/>
      <c r="AC45" s="568"/>
      <c r="AD45" s="568"/>
    </row>
    <row r="46" ht="15.75" customHeight="1" hidden="1">
      <c r="A46" t="s" s="684">
        <v>607</v>
      </c>
      <c r="B46" s="192"/>
      <c r="C46" t="s" s="222">
        <v>608</v>
      </c>
      <c r="D46" s="216">
        <v>5</v>
      </c>
      <c r="E46" s="357">
        <v>1.6</v>
      </c>
      <c r="F46" s="194"/>
      <c r="G46" s="216"/>
      <c r="H46" s="358"/>
      <c r="I46" s="647"/>
      <c r="J46" s="359"/>
      <c r="K46" s="665"/>
      <c r="L46" s="666"/>
      <c r="M46" s="667"/>
      <c r="N46" s="376"/>
      <c r="O46" s="668"/>
      <c r="P46" s="669"/>
      <c r="Q46" s="687"/>
      <c r="R46" s="670"/>
      <c r="S46" s="685"/>
      <c r="T46" s="376"/>
      <c r="U46" s="370"/>
      <c r="V46" s="358"/>
      <c r="W46" s="672"/>
      <c r="X46" s="216">
        <f>SUM(G46:W46)*D46</f>
        <v>0</v>
      </c>
      <c r="Y46" s="227">
        <f>SUM(G46:W46)*F46</f>
        <v>0</v>
      </c>
      <c r="Z46" s="567"/>
      <c r="AA46" s="686"/>
      <c r="AB46" s="568"/>
      <c r="AC46" s="568"/>
      <c r="AD46" s="568"/>
    </row>
    <row r="47" ht="15.75" customHeight="1">
      <c r="A47" t="s" s="684">
        <v>609</v>
      </c>
      <c r="B47" s="192"/>
      <c r="C47" t="s" s="222">
        <v>610</v>
      </c>
      <c r="D47" s="216">
        <v>5</v>
      </c>
      <c r="E47" s="357"/>
      <c r="F47" s="194">
        <v>150</v>
      </c>
      <c r="G47" s="216"/>
      <c r="H47" s="358"/>
      <c r="I47" s="647"/>
      <c r="J47" s="359"/>
      <c r="K47" s="665"/>
      <c r="L47" s="666"/>
      <c r="M47" s="667"/>
      <c r="N47" s="376"/>
      <c r="O47" s="668"/>
      <c r="P47" s="669"/>
      <c r="Q47" s="687"/>
      <c r="R47" s="670"/>
      <c r="S47" s="685"/>
      <c r="T47" s="376"/>
      <c r="U47" s="370"/>
      <c r="V47" s="358"/>
      <c r="W47" s="672"/>
      <c r="X47" s="216">
        <f>SUM(G47:W47)*D47</f>
        <v>0</v>
      </c>
      <c r="Y47" s="227">
        <f>SUM(G47:W47)*F47</f>
        <v>0</v>
      </c>
      <c r="Z47" s="641"/>
      <c r="AA47" s="469"/>
      <c r="AB47" s="501"/>
      <c r="AC47" s="501"/>
      <c r="AD47" s="501"/>
    </row>
    <row r="48" ht="15.75" customHeight="1" hidden="1">
      <c r="A48" t="s" s="684">
        <v>611</v>
      </c>
      <c r="B48" s="192"/>
      <c r="C48" t="s" s="222">
        <v>612</v>
      </c>
      <c r="D48" s="216">
        <v>5</v>
      </c>
      <c r="E48" s="357"/>
      <c r="F48" s="194"/>
      <c r="G48" s="216"/>
      <c r="H48" s="358"/>
      <c r="I48" s="647"/>
      <c r="J48" s="359"/>
      <c r="K48" s="665"/>
      <c r="L48" s="666"/>
      <c r="M48" s="667"/>
      <c r="N48" s="376"/>
      <c r="O48" s="668"/>
      <c r="P48" s="669"/>
      <c r="Q48" s="687"/>
      <c r="R48" s="670"/>
      <c r="S48" s="685"/>
      <c r="T48" s="376"/>
      <c r="U48" s="370"/>
      <c r="V48" s="358"/>
      <c r="W48" s="672"/>
      <c r="X48" s="216">
        <f>SUM(G48:W48)*D48</f>
        <v>0</v>
      </c>
      <c r="Y48" s="227">
        <f>SUM(G48:W48)*F48</f>
        <v>0</v>
      </c>
      <c r="Z48" s="567"/>
      <c r="AA48" s="686"/>
      <c r="AB48" s="568"/>
      <c r="AC48" s="568"/>
      <c r="AD48" s="568"/>
    </row>
    <row r="49" ht="15.75" customHeight="1" hidden="1">
      <c r="A49" t="s" s="684">
        <v>613</v>
      </c>
      <c r="B49" s="192"/>
      <c r="C49" t="s" s="222">
        <v>614</v>
      </c>
      <c r="D49" s="216">
        <v>5</v>
      </c>
      <c r="E49" s="357"/>
      <c r="F49" s="194"/>
      <c r="G49" s="216"/>
      <c r="H49" s="358"/>
      <c r="I49" s="647"/>
      <c r="J49" s="359"/>
      <c r="K49" s="665"/>
      <c r="L49" s="666"/>
      <c r="M49" s="667"/>
      <c r="N49" s="376"/>
      <c r="O49" s="668"/>
      <c r="P49" s="669"/>
      <c r="Q49" s="687"/>
      <c r="R49" s="670"/>
      <c r="S49" s="685"/>
      <c r="T49" s="376"/>
      <c r="U49" s="370"/>
      <c r="V49" s="358"/>
      <c r="W49" s="672"/>
      <c r="X49" s="216">
        <f>SUM(G49:W49)*D49</f>
        <v>0</v>
      </c>
      <c r="Y49" s="227">
        <f>SUM(G49:W49)*F49</f>
        <v>0</v>
      </c>
      <c r="Z49" s="567"/>
      <c r="AA49" s="686"/>
      <c r="AB49" s="568"/>
      <c r="AC49" s="568"/>
      <c r="AD49" s="568"/>
    </row>
    <row r="50" ht="15.75" customHeight="1">
      <c r="A50" t="s" s="688">
        <v>615</v>
      </c>
      <c r="B50" s="192"/>
      <c r="C50" t="s" s="222">
        <v>616</v>
      </c>
      <c r="D50" s="216">
        <v>5</v>
      </c>
      <c r="E50" s="357"/>
      <c r="F50" s="194">
        <v>200</v>
      </c>
      <c r="G50" s="216"/>
      <c r="H50" s="358"/>
      <c r="I50" s="647"/>
      <c r="J50" s="359"/>
      <c r="K50" s="665"/>
      <c r="L50" s="666"/>
      <c r="M50" s="667"/>
      <c r="N50" s="376"/>
      <c r="O50" s="668"/>
      <c r="P50" s="669"/>
      <c r="Q50" s="653"/>
      <c r="R50" s="670"/>
      <c r="S50" s="685"/>
      <c r="T50" s="376"/>
      <c r="U50" s="370"/>
      <c r="V50" s="358"/>
      <c r="W50" s="672"/>
      <c r="X50" s="216">
        <f>SUM(G50:W50)*D50</f>
        <v>0</v>
      </c>
      <c r="Y50" s="227">
        <f>SUM(G50:W50)*F50</f>
        <v>0</v>
      </c>
      <c r="Z50" s="641"/>
      <c r="AA50" s="469"/>
      <c r="AB50" s="501"/>
      <c r="AC50" s="501"/>
      <c r="AD50" s="501"/>
    </row>
    <row r="51" ht="15.75" customHeight="1" hidden="1">
      <c r="A51" t="s" s="689">
        <v>617</v>
      </c>
      <c r="B51" s="192"/>
      <c r="C51" t="s" s="222">
        <v>618</v>
      </c>
      <c r="D51" s="216">
        <v>5</v>
      </c>
      <c r="E51" s="357">
        <v>14</v>
      </c>
      <c r="F51" s="194"/>
      <c r="G51" s="216"/>
      <c r="H51" s="358"/>
      <c r="I51" s="647"/>
      <c r="J51" s="359"/>
      <c r="K51" s="665"/>
      <c r="L51" s="666"/>
      <c r="M51" s="667"/>
      <c r="N51" s="376"/>
      <c r="O51" s="668"/>
      <c r="P51" s="669"/>
      <c r="Q51" s="653"/>
      <c r="R51" s="670"/>
      <c r="S51" s="685"/>
      <c r="T51" s="376"/>
      <c r="U51" s="370"/>
      <c r="V51" s="358"/>
      <c r="W51" s="672"/>
      <c r="X51" s="216">
        <f>SUM(G51:W51)*D51</f>
        <v>0</v>
      </c>
      <c r="Y51" s="227">
        <f>SUM(G51:W51)*F51</f>
        <v>0</v>
      </c>
      <c r="Z51" s="567"/>
      <c r="AA51" s="686"/>
      <c r="AB51" s="568"/>
      <c r="AC51" s="568"/>
      <c r="AD51" s="568"/>
    </row>
    <row r="52" ht="15.75" customHeight="1" hidden="1">
      <c r="A52" t="s" s="689">
        <v>619</v>
      </c>
      <c r="B52" s="192"/>
      <c r="C52" t="s" s="222">
        <v>620</v>
      </c>
      <c r="D52" s="216">
        <v>5</v>
      </c>
      <c r="E52" s="357">
        <v>6</v>
      </c>
      <c r="F52" s="194"/>
      <c r="G52" s="216"/>
      <c r="H52" s="358"/>
      <c r="I52" s="647"/>
      <c r="J52" s="359"/>
      <c r="K52" s="665"/>
      <c r="L52" s="666"/>
      <c r="M52" s="667"/>
      <c r="N52" s="376"/>
      <c r="O52" s="668"/>
      <c r="P52" s="669"/>
      <c r="Q52" s="653"/>
      <c r="R52" s="670"/>
      <c r="S52" s="685"/>
      <c r="T52" s="376"/>
      <c r="U52" s="370"/>
      <c r="V52" s="358"/>
      <c r="W52" s="672"/>
      <c r="X52" s="216">
        <f>SUM(G52:W52)*D52</f>
        <v>0</v>
      </c>
      <c r="Y52" s="227">
        <f>SUM(G52:W52)*F52</f>
        <v>0</v>
      </c>
      <c r="Z52" s="567"/>
      <c r="AA52" s="686"/>
      <c r="AB52" s="568"/>
      <c r="AC52" s="568"/>
      <c r="AD52" s="568"/>
    </row>
    <row r="53" ht="13.5" customHeight="1">
      <c r="A53" s="690"/>
      <c r="B53" s="690"/>
      <c r="C53" s="690"/>
      <c r="D53" s="690"/>
      <c r="E53" s="691"/>
      <c r="F53" s="692"/>
      <c r="G53" s="690"/>
      <c r="H53" s="690"/>
      <c r="I53" s="690"/>
      <c r="J53" s="690"/>
      <c r="K53" s="690"/>
      <c r="L53" s="690"/>
      <c r="M53" s="690"/>
      <c r="N53" s="690"/>
      <c r="O53" s="690"/>
      <c r="P53" s="690"/>
      <c r="Q53" s="693"/>
      <c r="R53" s="690"/>
      <c r="S53" s="256"/>
      <c r="T53" s="690"/>
      <c r="U53" s="690"/>
      <c r="V53" s="690"/>
      <c r="W53" s="690"/>
      <c r="X53" s="690">
        <f>SUM(X29:X52)</f>
        <v>0</v>
      </c>
      <c r="Y53" s="694">
        <f>SUM(Y29:Y52)</f>
        <v>0</v>
      </c>
      <c r="Z53" s="501"/>
      <c r="AA53" s="469"/>
      <c r="AB53" s="501"/>
      <c r="AC53" s="501"/>
      <c r="AD53" s="501"/>
    </row>
    <row r="54" ht="24.1" customHeight="1">
      <c r="A54" t="s" s="673">
        <v>621</v>
      </c>
      <c r="B54" s="674"/>
      <c r="C54" s="674"/>
      <c r="D54" s="674"/>
      <c r="E54" s="674"/>
      <c r="F54" s="674"/>
      <c r="G54" s="674"/>
      <c r="H54" s="695"/>
      <c r="I54" s="674"/>
      <c r="J54" s="674"/>
      <c r="K54" s="674"/>
      <c r="L54" s="674"/>
      <c r="M54" s="674"/>
      <c r="N54" s="674"/>
      <c r="O54" s="674"/>
      <c r="P54" s="674"/>
      <c r="Q54" s="696"/>
      <c r="R54" s="674"/>
      <c r="S54" s="696"/>
      <c r="T54" s="674"/>
      <c r="U54" s="674"/>
      <c r="V54" s="674"/>
      <c r="W54" s="674"/>
      <c r="X54" s="674"/>
      <c r="Y54" s="674"/>
      <c r="Z54" s="501"/>
      <c r="AA54" s="469"/>
      <c r="AB54" s="501"/>
      <c r="AC54" s="501"/>
      <c r="AD54" s="501"/>
    </row>
    <row r="55" ht="15" customHeight="1">
      <c r="A55" t="s" s="222">
        <v>622</v>
      </c>
      <c r="B55" s="190"/>
      <c r="C55" t="s" s="222">
        <v>623</v>
      </c>
      <c r="D55" s="216">
        <v>1</v>
      </c>
      <c r="E55" s="357"/>
      <c r="F55" s="194">
        <v>150</v>
      </c>
      <c r="G55" s="216"/>
      <c r="H55" s="358"/>
      <c r="I55" s="647"/>
      <c r="J55" s="359"/>
      <c r="K55" s="665"/>
      <c r="L55" s="666"/>
      <c r="M55" s="667"/>
      <c r="N55" s="376"/>
      <c r="O55" s="668"/>
      <c r="P55" s="669"/>
      <c r="Q55" s="653"/>
      <c r="R55" s="670"/>
      <c r="S55" s="671"/>
      <c r="T55" s="376"/>
      <c r="U55" s="370"/>
      <c r="V55" s="358"/>
      <c r="W55" s="672"/>
      <c r="X55" s="216">
        <f>SUM(G55:W55)*D55</f>
        <v>0</v>
      </c>
      <c r="Y55" s="227">
        <f>SUM(G55:W55)*F55</f>
        <v>0</v>
      </c>
      <c r="Z55" s="641"/>
      <c r="AA55" s="469"/>
      <c r="AB55" s="501"/>
      <c r="AC55" s="501"/>
      <c r="AD55" s="501"/>
    </row>
    <row r="56" ht="15" customHeight="1">
      <c r="A56" t="s" s="222">
        <v>624</v>
      </c>
      <c r="B56" s="192"/>
      <c r="C56" t="s" s="222">
        <v>625</v>
      </c>
      <c r="D56" s="216">
        <v>1</v>
      </c>
      <c r="E56" s="357"/>
      <c r="F56" s="194">
        <v>150</v>
      </c>
      <c r="G56" s="216"/>
      <c r="H56" s="358"/>
      <c r="I56" s="647"/>
      <c r="J56" s="359"/>
      <c r="K56" s="665"/>
      <c r="L56" s="666"/>
      <c r="M56" s="667"/>
      <c r="N56" s="376"/>
      <c r="O56" s="668"/>
      <c r="P56" s="669"/>
      <c r="Q56" s="653"/>
      <c r="R56" s="670"/>
      <c r="S56" s="671"/>
      <c r="T56" s="376"/>
      <c r="U56" s="370"/>
      <c r="V56" s="358"/>
      <c r="W56" s="672"/>
      <c r="X56" s="216">
        <f>SUM(G56:W56)*D56</f>
        <v>0</v>
      </c>
      <c r="Y56" s="227">
        <f>SUM(G56:W56)*F56</f>
        <v>0</v>
      </c>
      <c r="Z56" s="641"/>
      <c r="AA56" s="469"/>
      <c r="AB56" s="501"/>
      <c r="AC56" s="501"/>
      <c r="AD56" s="501"/>
    </row>
    <row r="57" ht="15" customHeight="1">
      <c r="A57" t="s" s="222">
        <v>626</v>
      </c>
      <c r="B57" s="192"/>
      <c r="C57" t="s" s="222">
        <v>627</v>
      </c>
      <c r="D57" s="216">
        <v>1</v>
      </c>
      <c r="E57" s="357"/>
      <c r="F57" s="194">
        <v>150</v>
      </c>
      <c r="G57" s="216"/>
      <c r="H57" s="358"/>
      <c r="I57" s="647"/>
      <c r="J57" s="359"/>
      <c r="K57" s="665"/>
      <c r="L57" s="666"/>
      <c r="M57" s="667"/>
      <c r="N57" s="376"/>
      <c r="O57" s="668"/>
      <c r="P57" s="669"/>
      <c r="Q57" s="653"/>
      <c r="R57" s="670"/>
      <c r="S57" s="671"/>
      <c r="T57" s="376"/>
      <c r="U57" s="370"/>
      <c r="V57" s="358"/>
      <c r="W57" s="672"/>
      <c r="X57" s="216">
        <f>SUM(G57:W57)*D57</f>
        <v>0</v>
      </c>
      <c r="Y57" s="227">
        <f>SUM(G57:W57)*F57</f>
        <v>0</v>
      </c>
      <c r="Z57" s="641"/>
      <c r="AA57" s="469"/>
      <c r="AB57" s="501"/>
      <c r="AC57" s="501"/>
      <c r="AD57" s="501"/>
    </row>
    <row r="58" ht="15" customHeight="1">
      <c r="A58" t="s" s="222">
        <v>628</v>
      </c>
      <c r="B58" s="192"/>
      <c r="C58" t="s" s="222">
        <v>629</v>
      </c>
      <c r="D58" s="216">
        <v>1</v>
      </c>
      <c r="E58" s="357"/>
      <c r="F58" s="194">
        <v>150</v>
      </c>
      <c r="G58" s="216"/>
      <c r="H58" s="358"/>
      <c r="I58" s="647"/>
      <c r="J58" s="359"/>
      <c r="K58" s="665"/>
      <c r="L58" s="666"/>
      <c r="M58" s="667"/>
      <c r="N58" s="376"/>
      <c r="O58" s="668"/>
      <c r="P58" s="669"/>
      <c r="Q58" s="653"/>
      <c r="R58" s="670"/>
      <c r="S58" s="671"/>
      <c r="T58" s="376"/>
      <c r="U58" s="370"/>
      <c r="V58" s="358"/>
      <c r="W58" s="672"/>
      <c r="X58" s="216">
        <f>SUM(G58:W58)*D58</f>
        <v>0</v>
      </c>
      <c r="Y58" s="227">
        <f>SUM(G58:W58)*F58</f>
        <v>0</v>
      </c>
      <c r="Z58" s="641"/>
      <c r="AA58" s="469"/>
      <c r="AB58" s="501"/>
      <c r="AC58" s="501"/>
      <c r="AD58" s="501"/>
    </row>
    <row r="59" ht="15" customHeight="1">
      <c r="A59" t="s" s="222">
        <v>630</v>
      </c>
      <c r="B59" s="192"/>
      <c r="C59" t="s" s="222">
        <v>631</v>
      </c>
      <c r="D59" s="216">
        <v>1</v>
      </c>
      <c r="E59" s="357"/>
      <c r="F59" s="194">
        <v>150</v>
      </c>
      <c r="G59" s="216"/>
      <c r="H59" s="358"/>
      <c r="I59" s="647"/>
      <c r="J59" s="359"/>
      <c r="K59" s="665"/>
      <c r="L59" s="666"/>
      <c r="M59" s="667"/>
      <c r="N59" s="376"/>
      <c r="O59" s="668"/>
      <c r="P59" s="669"/>
      <c r="Q59" s="653"/>
      <c r="R59" s="670"/>
      <c r="S59" s="671"/>
      <c r="T59" s="376"/>
      <c r="U59" s="370"/>
      <c r="V59" s="358"/>
      <c r="W59" s="672"/>
      <c r="X59" s="216">
        <f>SUM(G59:W59)*D59</f>
        <v>0</v>
      </c>
      <c r="Y59" s="227">
        <f>SUM(G59:W59)*F59</f>
        <v>0</v>
      </c>
      <c r="Z59" s="641"/>
      <c r="AA59" s="469"/>
      <c r="AB59" s="501"/>
      <c r="AC59" s="501"/>
      <c r="AD59" s="501"/>
    </row>
    <row r="60" ht="15" customHeight="1">
      <c r="A60" t="s" s="222">
        <v>632</v>
      </c>
      <c r="B60" s="192"/>
      <c r="C60" t="s" s="222">
        <v>633</v>
      </c>
      <c r="D60" s="216">
        <v>5</v>
      </c>
      <c r="E60" s="357"/>
      <c r="F60" s="194">
        <v>690</v>
      </c>
      <c r="G60" s="216"/>
      <c r="H60" s="358"/>
      <c r="I60" s="647"/>
      <c r="J60" s="359"/>
      <c r="K60" s="665"/>
      <c r="L60" s="666"/>
      <c r="M60" s="667"/>
      <c r="N60" s="376"/>
      <c r="O60" s="668"/>
      <c r="P60" s="669"/>
      <c r="Q60" s="653"/>
      <c r="R60" s="670"/>
      <c r="S60" s="671"/>
      <c r="T60" s="376"/>
      <c r="U60" s="370"/>
      <c r="V60" s="358"/>
      <c r="W60" s="672"/>
      <c r="X60" s="216">
        <f>SUM(G60:W60)*D60</f>
        <v>0</v>
      </c>
      <c r="Y60" s="227">
        <f>SUM(G60:W60)*F60</f>
        <v>0</v>
      </c>
      <c r="Z60" s="641"/>
      <c r="AA60" s="469"/>
      <c r="AB60" s="501"/>
      <c r="AC60" s="501"/>
      <c r="AD60" s="501"/>
    </row>
    <row r="61" ht="15" customHeight="1">
      <c r="A61" t="s" s="222">
        <v>634</v>
      </c>
      <c r="B61" s="192"/>
      <c r="C61" t="s" s="222">
        <v>635</v>
      </c>
      <c r="D61" s="216">
        <v>5</v>
      </c>
      <c r="E61" s="357"/>
      <c r="F61" s="194">
        <v>300</v>
      </c>
      <c r="G61" s="216"/>
      <c r="H61" s="358"/>
      <c r="I61" s="647"/>
      <c r="J61" s="359"/>
      <c r="K61" s="665"/>
      <c r="L61" s="666"/>
      <c r="M61" s="667"/>
      <c r="N61" s="376"/>
      <c r="O61" s="668"/>
      <c r="P61" s="669"/>
      <c r="Q61" s="653"/>
      <c r="R61" s="670"/>
      <c r="S61" s="671"/>
      <c r="T61" s="376"/>
      <c r="U61" s="370"/>
      <c r="V61" s="358"/>
      <c r="W61" s="672"/>
      <c r="X61" s="216">
        <f>SUM(G61:W61)*D61</f>
        <v>0</v>
      </c>
      <c r="Y61" s="227">
        <f>SUM(G61:W61)*F61</f>
        <v>0</v>
      </c>
      <c r="Z61" s="641"/>
      <c r="AA61" s="469"/>
      <c r="AB61" s="501"/>
      <c r="AC61" s="501"/>
      <c r="AD61" s="501"/>
    </row>
    <row r="62" ht="15" customHeight="1">
      <c r="A62" t="s" s="222">
        <v>636</v>
      </c>
      <c r="B62" s="192"/>
      <c r="C62" t="s" s="222">
        <v>637</v>
      </c>
      <c r="D62" s="216">
        <v>5</v>
      </c>
      <c r="E62" s="357">
        <v>13.7</v>
      </c>
      <c r="F62" s="194">
        <v>150</v>
      </c>
      <c r="G62" s="216"/>
      <c r="H62" s="358"/>
      <c r="I62" s="647"/>
      <c r="J62" s="359"/>
      <c r="K62" s="665"/>
      <c r="L62" s="666"/>
      <c r="M62" s="667"/>
      <c r="N62" s="376"/>
      <c r="O62" s="668"/>
      <c r="P62" s="669"/>
      <c r="Q62" s="653"/>
      <c r="R62" s="670"/>
      <c r="S62" s="671"/>
      <c r="T62" s="376"/>
      <c r="U62" s="370"/>
      <c r="V62" s="358"/>
      <c r="W62" s="672"/>
      <c r="X62" s="216">
        <f>SUM(G62:W62)*D62</f>
        <v>0</v>
      </c>
      <c r="Y62" s="227">
        <f>SUM(G62:W62)*F62</f>
        <v>0</v>
      </c>
      <c r="Z62" s="641"/>
      <c r="AA62" s="469"/>
      <c r="AB62" s="501"/>
      <c r="AC62" s="501"/>
      <c r="AD62" s="501"/>
    </row>
    <row r="63" ht="13.5" customHeight="1">
      <c r="A63" s="690"/>
      <c r="B63" s="690"/>
      <c r="C63" s="690"/>
      <c r="D63" s="690"/>
      <c r="E63" s="691"/>
      <c r="F63" s="692"/>
      <c r="G63" s="690"/>
      <c r="H63" s="690"/>
      <c r="I63" s="690"/>
      <c r="J63" s="690"/>
      <c r="K63" s="690"/>
      <c r="L63" s="690"/>
      <c r="M63" s="690"/>
      <c r="N63" s="690"/>
      <c r="O63" s="690"/>
      <c r="P63" s="690"/>
      <c r="Q63" s="693"/>
      <c r="R63" s="690"/>
      <c r="S63" s="693"/>
      <c r="T63" s="690"/>
      <c r="U63" s="690"/>
      <c r="V63" s="690"/>
      <c r="W63" s="690"/>
      <c r="X63" s="690">
        <f>SUM(X55:X62)</f>
        <v>0</v>
      </c>
      <c r="Y63" s="694">
        <f>SUM(Y55:Y62)</f>
        <v>0</v>
      </c>
      <c r="Z63" s="501"/>
      <c r="AA63" s="469"/>
      <c r="AB63" s="501"/>
      <c r="AC63" s="501"/>
      <c r="AD63" s="501"/>
    </row>
    <row r="64" ht="24.65" customHeight="1">
      <c r="A64" s="674"/>
      <c r="B64" s="674"/>
      <c r="C64" s="674"/>
      <c r="D64" s="674"/>
      <c r="E64" s="674"/>
      <c r="F64" s="674"/>
      <c r="G64" s="674"/>
      <c r="H64" s="674"/>
      <c r="I64" s="674"/>
      <c r="J64" s="674"/>
      <c r="K64" s="674"/>
      <c r="L64" s="674"/>
      <c r="M64" s="674"/>
      <c r="N64" s="674"/>
      <c r="O64" s="674"/>
      <c r="P64" s="674"/>
      <c r="Q64" s="696"/>
      <c r="R64" s="674"/>
      <c r="S64" s="696"/>
      <c r="T64" s="674"/>
      <c r="U64" s="674"/>
      <c r="V64" s="674"/>
      <c r="W64" s="674"/>
      <c r="X64" s="674"/>
      <c r="Y64" s="674"/>
      <c r="Z64" s="501"/>
      <c r="AA64" s="469"/>
      <c r="AB64" s="501"/>
      <c r="AC64" s="501"/>
      <c r="AD64" s="501"/>
    </row>
    <row r="65" ht="15" customHeight="1">
      <c r="A65" t="s" s="222">
        <v>638</v>
      </c>
      <c r="B65" t="s" s="556">
        <v>639</v>
      </c>
      <c r="C65" t="s" s="222">
        <v>640</v>
      </c>
      <c r="D65" s="216">
        <v>1</v>
      </c>
      <c r="E65" s="357"/>
      <c r="F65" s="194">
        <v>60</v>
      </c>
      <c r="G65" s="216"/>
      <c r="H65" s="358"/>
      <c r="I65" s="647"/>
      <c r="J65" s="359"/>
      <c r="K65" s="665"/>
      <c r="L65" s="666"/>
      <c r="M65" s="667"/>
      <c r="N65" s="376"/>
      <c r="O65" s="668"/>
      <c r="P65" s="669"/>
      <c r="Q65" s="653"/>
      <c r="R65" s="670"/>
      <c r="S65" s="671"/>
      <c r="T65" s="376"/>
      <c r="U65" s="370"/>
      <c r="V65" s="358"/>
      <c r="W65" s="672"/>
      <c r="X65" s="216">
        <f>SUM(G65:W65)*D65</f>
        <v>0</v>
      </c>
      <c r="Y65" s="227">
        <f>SUM(G65:W65)*F65</f>
        <v>0</v>
      </c>
      <c r="Z65" s="641"/>
      <c r="AA65" s="469"/>
      <c r="AB65" s="501"/>
      <c r="AC65" s="501"/>
      <c r="AD65" s="501"/>
    </row>
    <row r="66" ht="15" customHeight="1">
      <c r="A66" s="216"/>
      <c r="B66" s="192"/>
      <c r="C66" t="s" s="222">
        <v>641</v>
      </c>
      <c r="D66" s="216">
        <v>1</v>
      </c>
      <c r="E66" s="357"/>
      <c r="F66" s="194">
        <v>60</v>
      </c>
      <c r="G66" s="216"/>
      <c r="H66" s="358"/>
      <c r="I66" s="647"/>
      <c r="J66" s="359"/>
      <c r="K66" s="665"/>
      <c r="L66" s="666"/>
      <c r="M66" s="667"/>
      <c r="N66" s="376"/>
      <c r="O66" s="668"/>
      <c r="P66" s="669"/>
      <c r="Q66" s="653"/>
      <c r="R66" s="670"/>
      <c r="S66" s="671"/>
      <c r="T66" s="376"/>
      <c r="U66" s="370"/>
      <c r="V66" s="358"/>
      <c r="W66" s="672"/>
      <c r="X66" s="216">
        <f>SUM(G66:W66)*D66</f>
        <v>0</v>
      </c>
      <c r="Y66" s="227">
        <f>SUM(G66:W66)*F66</f>
        <v>0</v>
      </c>
      <c r="Z66" s="641"/>
      <c r="AA66" s="469"/>
      <c r="AB66" s="501"/>
      <c r="AC66" s="501"/>
      <c r="AD66" s="501"/>
    </row>
    <row r="67" ht="15" customHeight="1">
      <c r="A67" s="216"/>
      <c r="B67" s="192"/>
      <c r="C67" t="s" s="222">
        <v>642</v>
      </c>
      <c r="D67" s="216">
        <v>1</v>
      </c>
      <c r="E67" s="357"/>
      <c r="F67" s="194">
        <v>60</v>
      </c>
      <c r="G67" s="216"/>
      <c r="H67" s="358"/>
      <c r="I67" s="647"/>
      <c r="J67" s="359"/>
      <c r="K67" s="665"/>
      <c r="L67" s="666"/>
      <c r="M67" s="667"/>
      <c r="N67" s="376"/>
      <c r="O67" s="668"/>
      <c r="P67" s="669"/>
      <c r="Q67" s="653"/>
      <c r="R67" s="670"/>
      <c r="S67" s="671"/>
      <c r="T67" s="376"/>
      <c r="U67" s="370"/>
      <c r="V67" s="358"/>
      <c r="W67" s="672"/>
      <c r="X67" s="216">
        <f>SUM(G67:W67)*D67</f>
        <v>0</v>
      </c>
      <c r="Y67" s="227">
        <f>SUM(G67:W67)*F67</f>
        <v>0</v>
      </c>
      <c r="Z67" s="641"/>
      <c r="AA67" s="469"/>
      <c r="AB67" s="501"/>
      <c r="AC67" s="501"/>
      <c r="AD67" s="501"/>
    </row>
    <row r="68" ht="15" customHeight="1">
      <c r="A68" s="216"/>
      <c r="B68" s="192"/>
      <c r="C68" t="s" s="222">
        <v>643</v>
      </c>
      <c r="D68" s="216">
        <v>1</v>
      </c>
      <c r="E68" s="357"/>
      <c r="F68" s="194">
        <v>60</v>
      </c>
      <c r="G68" s="216"/>
      <c r="H68" s="358"/>
      <c r="I68" s="647"/>
      <c r="J68" s="359"/>
      <c r="K68" s="665"/>
      <c r="L68" s="666"/>
      <c r="M68" s="667"/>
      <c r="N68" s="376"/>
      <c r="O68" s="668"/>
      <c r="P68" s="669"/>
      <c r="Q68" s="653"/>
      <c r="R68" s="670"/>
      <c r="S68" s="671"/>
      <c r="T68" s="376"/>
      <c r="U68" s="370"/>
      <c r="V68" s="358"/>
      <c r="W68" s="672"/>
      <c r="X68" s="216">
        <f>SUM(G68:W68)*D68</f>
        <v>0</v>
      </c>
      <c r="Y68" s="227">
        <f>SUM(G68:W68)*F68</f>
        <v>0</v>
      </c>
      <c r="Z68" s="641"/>
      <c r="AA68" s="469"/>
      <c r="AB68" s="501"/>
      <c r="AC68" s="501"/>
      <c r="AD68" s="501"/>
    </row>
    <row r="69" ht="15" customHeight="1">
      <c r="A69" s="216"/>
      <c r="B69" s="192"/>
      <c r="C69" t="s" s="222">
        <v>644</v>
      </c>
      <c r="D69" s="216">
        <v>1</v>
      </c>
      <c r="E69" s="357"/>
      <c r="F69" s="194">
        <v>55</v>
      </c>
      <c r="G69" s="216"/>
      <c r="H69" s="358"/>
      <c r="I69" s="647"/>
      <c r="J69" s="359"/>
      <c r="K69" s="665"/>
      <c r="L69" s="666"/>
      <c r="M69" s="667"/>
      <c r="N69" s="376"/>
      <c r="O69" s="668"/>
      <c r="P69" s="669"/>
      <c r="Q69" s="653"/>
      <c r="R69" s="670"/>
      <c r="S69" s="671"/>
      <c r="T69" s="376"/>
      <c r="U69" s="370"/>
      <c r="V69" s="358"/>
      <c r="W69" s="672"/>
      <c r="X69" s="216">
        <f>SUM(G69:W69)*D69</f>
        <v>0</v>
      </c>
      <c r="Y69" s="227">
        <f>SUM(G69:W69)*F69</f>
        <v>0</v>
      </c>
      <c r="Z69" s="641"/>
      <c r="AA69" s="469"/>
      <c r="AB69" s="501"/>
      <c r="AC69" s="501"/>
      <c r="AD69" s="501"/>
    </row>
    <row r="70" ht="15" customHeight="1">
      <c r="A70" s="216"/>
      <c r="B70" s="192"/>
      <c r="C70" t="s" s="222">
        <v>645</v>
      </c>
      <c r="D70" s="216">
        <v>1</v>
      </c>
      <c r="E70" s="357"/>
      <c r="F70" s="194">
        <v>55</v>
      </c>
      <c r="G70" s="216"/>
      <c r="H70" s="358"/>
      <c r="I70" s="647"/>
      <c r="J70" s="359"/>
      <c r="K70" s="665"/>
      <c r="L70" s="666"/>
      <c r="M70" s="667"/>
      <c r="N70" s="376"/>
      <c r="O70" s="668"/>
      <c r="P70" s="669"/>
      <c r="Q70" s="653"/>
      <c r="R70" s="670"/>
      <c r="S70" s="671"/>
      <c r="T70" s="376"/>
      <c r="U70" s="370"/>
      <c r="V70" s="358"/>
      <c r="W70" s="672"/>
      <c r="X70" s="216">
        <f>SUM(G70:W70)*D70</f>
        <v>0</v>
      </c>
      <c r="Y70" s="227">
        <f>SUM(G70:W70)*F70</f>
        <v>0</v>
      </c>
      <c r="Z70" s="641"/>
      <c r="AA70" s="469"/>
      <c r="AB70" s="501"/>
      <c r="AC70" s="501"/>
      <c r="AD70" s="501"/>
    </row>
    <row r="71" ht="15" customHeight="1">
      <c r="A71" t="s" s="222">
        <v>646</v>
      </c>
      <c r="B71" s="192"/>
      <c r="C71" t="s" s="222">
        <v>647</v>
      </c>
      <c r="D71" s="216">
        <v>1</v>
      </c>
      <c r="E71" s="357"/>
      <c r="F71" s="194">
        <v>50</v>
      </c>
      <c r="G71" s="216"/>
      <c r="H71" s="358"/>
      <c r="I71" s="647"/>
      <c r="J71" s="359"/>
      <c r="K71" s="665"/>
      <c r="L71" s="666"/>
      <c r="M71" s="667"/>
      <c r="N71" s="376"/>
      <c r="O71" s="668"/>
      <c r="P71" s="669"/>
      <c r="Q71" s="653"/>
      <c r="R71" s="670"/>
      <c r="S71" s="671"/>
      <c r="T71" s="376"/>
      <c r="U71" s="370"/>
      <c r="V71" s="358"/>
      <c r="W71" s="672"/>
      <c r="X71" s="216">
        <f>SUM(G71:W71)*D71</f>
        <v>0</v>
      </c>
      <c r="Y71" s="227">
        <f>SUM(G71:W71)*F71</f>
        <v>0</v>
      </c>
      <c r="Z71" s="641"/>
      <c r="AA71" s="469"/>
      <c r="AB71" s="501"/>
      <c r="AC71" s="501"/>
      <c r="AD71" s="501"/>
    </row>
    <row r="72" ht="15" customHeight="1">
      <c r="A72" s="216"/>
      <c r="B72" s="192"/>
      <c r="C72" t="s" s="222">
        <v>648</v>
      </c>
      <c r="D72" s="216">
        <v>1</v>
      </c>
      <c r="E72" s="357"/>
      <c r="F72" s="194">
        <v>50</v>
      </c>
      <c r="G72" s="216"/>
      <c r="H72" s="358"/>
      <c r="I72" s="647"/>
      <c r="J72" s="359"/>
      <c r="K72" s="665"/>
      <c r="L72" s="666"/>
      <c r="M72" s="667"/>
      <c r="N72" s="376"/>
      <c r="O72" s="668"/>
      <c r="P72" s="669"/>
      <c r="Q72" s="653"/>
      <c r="R72" s="670"/>
      <c r="S72" s="671"/>
      <c r="T72" s="376"/>
      <c r="U72" s="370"/>
      <c r="V72" s="358"/>
      <c r="W72" s="672"/>
      <c r="X72" s="216">
        <f>SUM(G72:W72)*D72</f>
        <v>0</v>
      </c>
      <c r="Y72" s="227">
        <f>SUM(G72:W72)*F72</f>
        <v>0</v>
      </c>
      <c r="Z72" s="641"/>
      <c r="AA72" s="469"/>
      <c r="AB72" s="501"/>
      <c r="AC72" s="501"/>
      <c r="AD72" s="501"/>
    </row>
    <row r="73" ht="15" customHeight="1">
      <c r="A73" s="216"/>
      <c r="B73" s="192"/>
      <c r="C73" t="s" s="222">
        <v>649</v>
      </c>
      <c r="D73" s="216">
        <v>8</v>
      </c>
      <c r="E73" s="357"/>
      <c r="F73" s="194">
        <v>420</v>
      </c>
      <c r="G73" s="216"/>
      <c r="H73" s="358"/>
      <c r="I73" s="647"/>
      <c r="J73" s="359"/>
      <c r="K73" s="665"/>
      <c r="L73" s="666"/>
      <c r="M73" s="667"/>
      <c r="N73" s="376"/>
      <c r="O73" s="668"/>
      <c r="P73" s="669"/>
      <c r="Q73" s="653"/>
      <c r="R73" s="670"/>
      <c r="S73" s="671"/>
      <c r="T73" s="376"/>
      <c r="U73" s="370"/>
      <c r="V73" s="358"/>
      <c r="W73" s="672"/>
      <c r="X73" s="216">
        <f>SUM(G73:W73)*D73</f>
        <v>0</v>
      </c>
      <c r="Y73" s="227">
        <f>SUM(G73:W73)*F73</f>
        <v>0</v>
      </c>
      <c r="Z73" s="641"/>
      <c r="AA73" s="469"/>
      <c r="AB73" s="501"/>
      <c r="AC73" s="501"/>
      <c r="AD73" s="501"/>
    </row>
    <row r="74" ht="13.5" customHeight="1">
      <c r="A74" s="690"/>
      <c r="B74" s="690"/>
      <c r="C74" s="690"/>
      <c r="D74" s="690"/>
      <c r="E74" s="691"/>
      <c r="F74" s="692"/>
      <c r="G74" s="690"/>
      <c r="H74" s="690"/>
      <c r="I74" s="690"/>
      <c r="J74" s="690"/>
      <c r="K74" s="690"/>
      <c r="L74" s="690"/>
      <c r="M74" s="690"/>
      <c r="N74" s="690"/>
      <c r="O74" s="690"/>
      <c r="P74" s="690"/>
      <c r="Q74" s="693"/>
      <c r="R74" s="690"/>
      <c r="S74" s="693"/>
      <c r="T74" s="690"/>
      <c r="U74" s="690"/>
      <c r="V74" s="690"/>
      <c r="W74" s="690"/>
      <c r="X74" s="690">
        <f>SUM(X65:X71)</f>
        <v>0</v>
      </c>
      <c r="Y74" s="694">
        <f>SUM(Y65:Y71)</f>
        <v>0</v>
      </c>
      <c r="Z74" s="501"/>
      <c r="AA74" s="469"/>
      <c r="AB74" s="501"/>
      <c r="AC74" s="501"/>
      <c r="AD74" s="501"/>
    </row>
    <row r="75" ht="13.5" customHeight="1">
      <c r="A75" s="469"/>
      <c r="B75" s="469"/>
      <c r="C75" s="469"/>
      <c r="D75" s="469"/>
      <c r="E75" s="471"/>
      <c r="F75" s="472"/>
      <c r="G75" s="469"/>
      <c r="H75" s="469"/>
      <c r="I75" s="469"/>
      <c r="J75" s="469"/>
      <c r="K75" s="469"/>
      <c r="L75" s="469"/>
      <c r="M75" s="469"/>
      <c r="N75" s="469"/>
      <c r="O75" s="469"/>
      <c r="P75" s="469"/>
      <c r="Q75" s="473"/>
      <c r="R75" s="469"/>
      <c r="S75" s="473"/>
      <c r="T75" s="469"/>
      <c r="U75" s="469"/>
      <c r="V75" s="469"/>
      <c r="W75" s="469"/>
      <c r="X75" s="469"/>
      <c r="Y75" s="469"/>
      <c r="Z75" s="501"/>
      <c r="AA75" s="469"/>
      <c r="AB75" s="501"/>
      <c r="AC75" s="501"/>
      <c r="AD75" s="501"/>
    </row>
    <row r="76" ht="13.5" customHeight="1">
      <c r="A76" s="469"/>
      <c r="B76" s="469"/>
      <c r="C76" s="469"/>
      <c r="D76" s="469"/>
      <c r="E76" s="471"/>
      <c r="F76" s="472"/>
      <c r="G76" s="259"/>
      <c r="H76" s="259"/>
      <c r="I76" s="259"/>
      <c r="J76" s="259"/>
      <c r="K76" s="259"/>
      <c r="L76" s="259"/>
      <c r="M76" s="259"/>
      <c r="N76" s="259"/>
      <c r="O76" s="259"/>
      <c r="P76" s="259"/>
      <c r="Q76" s="263"/>
      <c r="R76" s="259"/>
      <c r="S76" s="263"/>
      <c r="T76" s="259"/>
      <c r="U76" s="259"/>
      <c r="V76" s="259"/>
      <c r="W76" s="259"/>
      <c r="X76" s="259"/>
      <c r="Y76" s="259"/>
      <c r="Z76" s="501"/>
      <c r="AA76" s="469"/>
      <c r="AB76" s="501"/>
      <c r="AC76" s="501"/>
      <c r="AD76" s="501"/>
    </row>
    <row r="77" ht="20.5" customHeight="1">
      <c r="A77" s="476"/>
      <c r="B77" s="469"/>
      <c r="C77" s="469"/>
      <c r="D77" s="469"/>
      <c r="E77" s="471"/>
      <c r="F77" s="477"/>
      <c r="G77" s="107">
        <v>0</v>
      </c>
      <c r="H77" s="108">
        <v>0</v>
      </c>
      <c r="I77" s="697">
        <v>0</v>
      </c>
      <c r="J77" s="110">
        <v>0</v>
      </c>
      <c r="K77" s="698">
        <v>0</v>
      </c>
      <c r="L77" s="699">
        <v>0</v>
      </c>
      <c r="M77" s="700">
        <v>0</v>
      </c>
      <c r="N77" s="120">
        <v>0</v>
      </c>
      <c r="O77" s="701">
        <v>0</v>
      </c>
      <c r="P77" s="702">
        <v>0</v>
      </c>
      <c r="Q77" s="703">
        <v>0</v>
      </c>
      <c r="R77" s="704">
        <v>0</v>
      </c>
      <c r="S77" s="119">
        <v>0</v>
      </c>
      <c r="T77" s="120">
        <v>0</v>
      </c>
      <c r="U77" s="121">
        <v>0</v>
      </c>
      <c r="V77" s="108">
        <v>0</v>
      </c>
      <c r="W77" s="705">
        <v>0</v>
      </c>
      <c r="X77" s="124">
        <f>SUM(X27,X53,X63,X74)</f>
        <v>0</v>
      </c>
      <c r="Y77" s="125">
        <f>SUM(Y27,Y53,Y63,Y74)</f>
        <v>0</v>
      </c>
      <c r="Z77" s="540"/>
      <c r="AA77" s="469"/>
      <c r="AB77" s="501"/>
      <c r="AC77" s="501"/>
      <c r="AD77" s="501"/>
    </row>
    <row r="78" ht="15" customHeight="1">
      <c r="A78" s="478"/>
      <c r="B78" s="469"/>
      <c r="C78" s="469"/>
      <c r="D78" s="469"/>
      <c r="E78" s="471"/>
      <c r="F78" s="472"/>
      <c r="G78" s="461"/>
      <c r="H78" s="461"/>
      <c r="I78" s="461"/>
      <c r="J78" s="461"/>
      <c r="K78" s="252"/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1"/>
      <c r="Z78" s="501"/>
      <c r="AA78" s="469"/>
      <c r="AB78" s="501"/>
      <c r="AC78" s="501"/>
      <c r="AD78" s="501"/>
    </row>
    <row r="79" ht="15" customHeight="1">
      <c r="A79" s="476"/>
      <c r="B79" s="476"/>
      <c r="C79" s="476"/>
      <c r="D79" s="469"/>
      <c r="E79" s="471"/>
      <c r="F79" s="472"/>
      <c r="G79" s="469"/>
      <c r="H79" s="469"/>
      <c r="I79" s="469"/>
      <c r="J79" s="469"/>
      <c r="K79" s="479"/>
      <c r="L79" s="469"/>
      <c r="M79" s="469"/>
      <c r="N79" s="469"/>
      <c r="O79" s="469"/>
      <c r="P79" s="469"/>
      <c r="Q79" s="469"/>
      <c r="R79" s="469"/>
      <c r="S79" s="469"/>
      <c r="T79" s="469"/>
      <c r="U79" s="469"/>
      <c r="V79" s="469"/>
      <c r="W79" s="469"/>
      <c r="X79" s="469"/>
      <c r="Y79" s="469"/>
      <c r="Z79" s="501"/>
      <c r="AA79" s="469"/>
      <c r="AB79" s="501"/>
      <c r="AC79" s="501"/>
      <c r="AD79" s="501"/>
    </row>
    <row r="80" ht="15" customHeight="1">
      <c r="A80" s="479"/>
      <c r="B80" s="469"/>
      <c r="C80" s="469"/>
      <c r="D80" s="469"/>
      <c r="E80" s="471"/>
      <c r="F80" s="472"/>
      <c r="G80" s="469"/>
      <c r="H80" s="469"/>
      <c r="I80" s="469"/>
      <c r="J80" s="469"/>
      <c r="K80" s="479"/>
      <c r="L80" s="469"/>
      <c r="M80" s="469"/>
      <c r="N80" s="469"/>
      <c r="O80" s="469"/>
      <c r="P80" s="469"/>
      <c r="Q80" s="469"/>
      <c r="R80" s="469"/>
      <c r="S80" s="469"/>
      <c r="T80" s="469"/>
      <c r="U80" s="480"/>
      <c r="V80" s="480"/>
      <c r="W80" s="480"/>
      <c r="X80" s="469"/>
      <c r="Y80" s="469"/>
      <c r="Z80" s="501"/>
      <c r="AA80" s="469"/>
      <c r="AB80" s="501"/>
      <c r="AC80" s="501"/>
      <c r="AD80" s="501"/>
    </row>
    <row r="81" ht="15" customHeight="1">
      <c r="A81" s="479"/>
      <c r="B81" s="479"/>
      <c r="C81" s="479"/>
      <c r="D81" s="479"/>
      <c r="E81" s="479"/>
      <c r="F81" s="483"/>
      <c r="G81" s="484"/>
      <c r="H81" s="484"/>
      <c r="I81" s="484"/>
      <c r="J81" s="484"/>
      <c r="K81" s="479"/>
      <c r="L81" s="469"/>
      <c r="M81" s="469"/>
      <c r="N81" s="469"/>
      <c r="O81" s="485"/>
      <c r="P81" s="480"/>
      <c r="Q81" s="480"/>
      <c r="R81" s="480"/>
      <c r="S81" s="480"/>
      <c r="T81" s="469"/>
      <c r="U81" s="469"/>
      <c r="V81" s="469"/>
      <c r="W81" s="486"/>
      <c r="X81" s="469"/>
      <c r="Y81" s="469"/>
      <c r="Z81" s="501"/>
      <c r="AA81" s="469"/>
      <c r="AB81" s="501"/>
      <c r="AC81" s="501"/>
      <c r="AD81" s="501"/>
    </row>
    <row r="82" ht="15" customHeight="1">
      <c r="A82" s="476"/>
      <c r="B82" s="476"/>
      <c r="C82" s="476"/>
      <c r="D82" s="469"/>
      <c r="E82" s="469"/>
      <c r="F82" s="488"/>
      <c r="G82" s="486"/>
      <c r="H82" s="486"/>
      <c r="I82" s="486"/>
      <c r="J82" s="487"/>
      <c r="K82" s="487"/>
      <c r="L82" s="487"/>
      <c r="M82" s="487"/>
      <c r="N82" s="469"/>
      <c r="O82" s="488"/>
      <c r="P82" s="486"/>
      <c r="Q82" s="486"/>
      <c r="R82" s="486"/>
      <c r="S82" s="487"/>
      <c r="T82" s="487"/>
      <c r="U82" s="487"/>
      <c r="V82" s="487"/>
      <c r="W82" s="486"/>
      <c r="X82" s="469"/>
      <c r="Y82" s="469"/>
      <c r="Z82" s="501"/>
      <c r="AA82" s="469"/>
      <c r="AB82" s="501"/>
      <c r="AC82" s="501"/>
      <c r="AD82" s="501"/>
    </row>
    <row r="83" ht="15" customHeight="1">
      <c r="A83" s="476"/>
      <c r="B83" s="476"/>
      <c r="C83" s="476"/>
      <c r="D83" s="469"/>
      <c r="E83" s="469"/>
      <c r="F83" s="488"/>
      <c r="G83" s="486"/>
      <c r="H83" s="486"/>
      <c r="I83" s="486"/>
      <c r="J83" s="487"/>
      <c r="K83" s="487"/>
      <c r="L83" s="487"/>
      <c r="M83" s="487"/>
      <c r="N83" s="469"/>
      <c r="O83" s="488"/>
      <c r="P83" s="486"/>
      <c r="Q83" s="486"/>
      <c r="R83" s="486"/>
      <c r="S83" s="487"/>
      <c r="T83" s="487"/>
      <c r="U83" s="487"/>
      <c r="V83" s="487"/>
      <c r="W83" s="486"/>
      <c r="X83" s="469"/>
      <c r="Y83" s="469"/>
      <c r="Z83" s="501"/>
      <c r="AA83" s="469"/>
      <c r="AB83" s="501"/>
      <c r="AC83" s="501"/>
      <c r="AD83" s="501"/>
    </row>
    <row r="84" ht="15" customHeight="1">
      <c r="A84" s="476"/>
      <c r="B84" s="476"/>
      <c r="C84" s="476"/>
      <c r="D84" s="469"/>
      <c r="E84" s="469"/>
      <c r="F84" s="488"/>
      <c r="G84" s="486"/>
      <c r="H84" s="486"/>
      <c r="I84" s="486"/>
      <c r="J84" s="487"/>
      <c r="K84" s="487"/>
      <c r="L84" s="487"/>
      <c r="M84" s="487"/>
      <c r="N84" s="469"/>
      <c r="O84" s="488"/>
      <c r="P84" s="486"/>
      <c r="Q84" s="486"/>
      <c r="R84" s="486"/>
      <c r="S84" s="487"/>
      <c r="T84" s="487"/>
      <c r="U84" s="487"/>
      <c r="V84" s="487"/>
      <c r="W84" s="486"/>
      <c r="X84" s="469"/>
      <c r="Y84" s="469"/>
      <c r="Z84" s="501"/>
      <c r="AA84" s="469"/>
      <c r="AB84" s="501"/>
      <c r="AC84" s="501"/>
      <c r="AD84" s="501"/>
    </row>
    <row r="85" ht="15" customHeight="1">
      <c r="A85" s="469"/>
      <c r="B85" s="469"/>
      <c r="C85" s="469"/>
      <c r="D85" s="469"/>
      <c r="E85" s="469"/>
      <c r="F85" s="488"/>
      <c r="G85" s="486"/>
      <c r="H85" s="486"/>
      <c r="I85" s="486"/>
      <c r="J85" s="487"/>
      <c r="K85" s="487"/>
      <c r="L85" s="487"/>
      <c r="M85" s="487"/>
      <c r="N85" s="469"/>
      <c r="O85" s="488"/>
      <c r="P85" s="486"/>
      <c r="Q85" s="486"/>
      <c r="R85" s="486"/>
      <c r="S85" s="487"/>
      <c r="T85" s="487"/>
      <c r="U85" s="487"/>
      <c r="V85" s="487"/>
      <c r="W85" s="486"/>
      <c r="X85" s="469"/>
      <c r="Y85" s="469"/>
      <c r="Z85" s="501"/>
      <c r="AA85" s="469"/>
      <c r="AB85" s="501"/>
      <c r="AC85" s="501"/>
      <c r="AD85" s="501"/>
    </row>
    <row r="86" ht="15" customHeight="1">
      <c r="A86" s="469"/>
      <c r="B86" s="469"/>
      <c r="C86" s="469"/>
      <c r="D86" s="469"/>
      <c r="E86" s="469"/>
      <c r="F86" s="488"/>
      <c r="G86" s="486"/>
      <c r="H86" s="486"/>
      <c r="I86" s="486"/>
      <c r="J86" s="487"/>
      <c r="K86" s="487"/>
      <c r="L86" s="487"/>
      <c r="M86" s="487"/>
      <c r="N86" s="469"/>
      <c r="O86" s="488"/>
      <c r="P86" s="486"/>
      <c r="Q86" s="486"/>
      <c r="R86" s="486"/>
      <c r="S86" s="487"/>
      <c r="T86" s="487"/>
      <c r="U86" s="487"/>
      <c r="V86" s="487"/>
      <c r="W86" s="486"/>
      <c r="X86" s="469"/>
      <c r="Y86" s="469"/>
      <c r="Z86" s="501"/>
      <c r="AA86" s="469"/>
      <c r="AB86" s="501"/>
      <c r="AC86" s="501"/>
      <c r="AD86" s="501"/>
    </row>
    <row r="87" ht="15" customHeight="1">
      <c r="A87" s="469"/>
      <c r="B87" s="469"/>
      <c r="C87" s="469"/>
      <c r="D87" s="469"/>
      <c r="E87" s="469"/>
      <c r="F87" s="488"/>
      <c r="G87" s="486"/>
      <c r="H87" s="486"/>
      <c r="I87" s="486"/>
      <c r="J87" s="487"/>
      <c r="K87" s="487"/>
      <c r="L87" s="487"/>
      <c r="M87" s="487"/>
      <c r="N87" s="469"/>
      <c r="O87" s="488"/>
      <c r="P87" s="486"/>
      <c r="Q87" s="486"/>
      <c r="R87" s="486"/>
      <c r="S87" s="487"/>
      <c r="T87" s="487"/>
      <c r="U87" s="487"/>
      <c r="V87" s="487"/>
      <c r="W87" s="486"/>
      <c r="X87" s="469"/>
      <c r="Y87" s="469"/>
      <c r="Z87" s="501"/>
      <c r="AA87" s="469"/>
      <c r="AB87" s="501"/>
      <c r="AC87" s="501"/>
      <c r="AD87" s="501"/>
    </row>
    <row r="88" ht="15" customHeight="1">
      <c r="A88" s="469"/>
      <c r="B88" s="469"/>
      <c r="C88" s="469"/>
      <c r="D88" s="469"/>
      <c r="E88" s="469"/>
      <c r="F88" s="488"/>
      <c r="G88" s="486"/>
      <c r="H88" s="486"/>
      <c r="I88" s="486"/>
      <c r="J88" s="487"/>
      <c r="K88" s="487"/>
      <c r="L88" s="487"/>
      <c r="M88" s="487"/>
      <c r="N88" s="469"/>
      <c r="O88" s="488"/>
      <c r="P88" s="486"/>
      <c r="Q88" s="486"/>
      <c r="R88" s="486"/>
      <c r="S88" s="487"/>
      <c r="T88" s="487"/>
      <c r="U88" s="487"/>
      <c r="V88" s="487"/>
      <c r="W88" s="486"/>
      <c r="X88" s="469"/>
      <c r="Y88" s="469"/>
      <c r="Z88" s="501"/>
      <c r="AA88" s="469"/>
      <c r="AB88" s="501"/>
      <c r="AC88" s="501"/>
      <c r="AD88" s="501"/>
    </row>
    <row r="89" ht="15" customHeight="1">
      <c r="A89" s="469"/>
      <c r="B89" s="469"/>
      <c r="C89" s="469"/>
      <c r="D89" s="469"/>
      <c r="E89" s="469"/>
      <c r="F89" s="488"/>
      <c r="G89" s="486"/>
      <c r="H89" s="486"/>
      <c r="I89" s="486"/>
      <c r="J89" s="479"/>
      <c r="K89" s="479"/>
      <c r="L89" s="479"/>
      <c r="M89" s="479"/>
      <c r="N89" s="469"/>
      <c r="O89" s="488"/>
      <c r="P89" s="486"/>
      <c r="Q89" s="486"/>
      <c r="R89" s="486"/>
      <c r="S89" s="489"/>
      <c r="T89" s="479"/>
      <c r="U89" s="479"/>
      <c r="V89" s="479"/>
      <c r="W89" s="469"/>
      <c r="X89" s="469"/>
      <c r="Y89" s="469"/>
      <c r="Z89" s="501"/>
      <c r="AA89" s="469"/>
      <c r="AB89" s="501"/>
      <c r="AC89" s="501"/>
      <c r="AD89" s="501"/>
    </row>
  </sheetData>
  <mergeCells count="45">
    <mergeCell ref="B1:F3"/>
    <mergeCell ref="G1:N2"/>
    <mergeCell ref="A79:C79"/>
    <mergeCell ref="U80:W80"/>
    <mergeCell ref="F81:J81"/>
    <mergeCell ref="O81:S81"/>
    <mergeCell ref="A82:C82"/>
    <mergeCell ref="F82:I82"/>
    <mergeCell ref="J82:M82"/>
    <mergeCell ref="O82:R82"/>
    <mergeCell ref="S82:V82"/>
    <mergeCell ref="A83:C83"/>
    <mergeCell ref="F83:I83"/>
    <mergeCell ref="J83:M83"/>
    <mergeCell ref="O83:R83"/>
    <mergeCell ref="S83:V83"/>
    <mergeCell ref="A84:C84"/>
    <mergeCell ref="F84:I84"/>
    <mergeCell ref="J84:M84"/>
    <mergeCell ref="O84:R84"/>
    <mergeCell ref="S84:V84"/>
    <mergeCell ref="F85:I85"/>
    <mergeCell ref="J85:M85"/>
    <mergeCell ref="O85:R85"/>
    <mergeCell ref="S85:V85"/>
    <mergeCell ref="F86:I86"/>
    <mergeCell ref="J86:M86"/>
    <mergeCell ref="O86:R86"/>
    <mergeCell ref="S86:V86"/>
    <mergeCell ref="F87:I87"/>
    <mergeCell ref="J87:M87"/>
    <mergeCell ref="O87:R87"/>
    <mergeCell ref="S87:V87"/>
    <mergeCell ref="F88:I88"/>
    <mergeCell ref="J88:M88"/>
    <mergeCell ref="O88:R88"/>
    <mergeCell ref="S88:V88"/>
    <mergeCell ref="F89:I89"/>
    <mergeCell ref="J89:M89"/>
    <mergeCell ref="O89:R89"/>
    <mergeCell ref="S89:V89"/>
    <mergeCell ref="A64:B64"/>
    <mergeCell ref="A54:B54"/>
    <mergeCell ref="A28:B28"/>
    <mergeCell ref="A6:B6"/>
  </mergeCells>
  <conditionalFormatting sqref="Y3 F7:F53 Y7:Y53 F55:F63 Y55:Y63 F65:F80 Y65:Y74 Y77">
    <cfRule type="cellIs" dxfId="2" priority="1" operator="lessThan" stopIfTrue="1">
      <formula>0</formula>
    </cfRule>
  </conditionalFormatting>
  <pageMargins left="0.7875" right="0.7875" top="1.025" bottom="1.025" header="0.7875" footer="0.7875"/>
  <pageSetup firstPageNumber="1" fitToHeight="1" fitToWidth="1" scale="100" useFirstPageNumber="0" orientation="portrait" pageOrder="downThenOver"/>
  <headerFooter>
    <oddHeader>&amp;C&amp;"Arial,Regular"&amp;10&amp;K000000Pre Order - Evo Holds</oddHeader>
    <oddFooter>&amp;C&amp;"Arial,Regular"&amp;10&amp;K000000Seite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